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cocsmac-my.sharepoint.com/personal/mary_sexton_coloradosprings_gov/Documents/Desktop/Public Communications/2025/Amended Return/"/>
    </mc:Choice>
  </mc:AlternateContent>
  <xr:revisionPtr revIDLastSave="2" documentId="8_{395DFFC5-71B3-4078-976F-38F88D42B463}" xr6:coauthVersionLast="47" xr6:coauthVersionMax="47" xr10:uidLastSave="{23BE1123-8C1B-48FB-8240-268DDE45C9B9}"/>
  <bookViews>
    <workbookView xWindow="-120" yWindow="-120" windowWidth="29040" windowHeight="15720" xr2:uid="{00000000-000D-0000-FFFF-FFFF00000000}"/>
  </bookViews>
  <sheets>
    <sheet name="INSTRUCTIONS" sheetId="7" r:id="rId1"/>
    <sheet name="SIGNATURE PAGE" sheetId="6" r:id="rId2"/>
    <sheet name="Schedule C for ALL YEARS" sheetId="19" r:id="rId3"/>
    <sheet name="2025 Amended Return Worksheet" sheetId="20" r:id="rId4"/>
    <sheet name="2025 Retail Marijuana" sheetId="22" r:id="rId5"/>
    <sheet name="2025 Special Taxes to Amend" sheetId="21" r:id="rId6"/>
    <sheet name="2024 Amended Return Worksheet" sheetId="17" r:id="rId7"/>
    <sheet name="2024 Special Taxes to Amend" sheetId="18" r:id="rId8"/>
    <sheet name="2023 Amended Return Worksheet" sheetId="15" r:id="rId9"/>
    <sheet name="2023 Special Taxes to Amend" sheetId="14" r:id="rId10"/>
    <sheet name="2022 Amended Return Worksheet" sheetId="12" r:id="rId11"/>
    <sheet name="2022 Special Taxes to Amend" sheetId="16"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22" l="1"/>
  <c r="E15" i="22"/>
  <c r="E14" i="22"/>
  <c r="E16" i="22" l="1"/>
  <c r="D4" i="22"/>
  <c r="D7" i="22" s="1"/>
  <c r="C4" i="22"/>
  <c r="E9" i="22"/>
  <c r="D8" i="22"/>
  <c r="E6" i="22"/>
  <c r="E5" i="22"/>
  <c r="E3" i="22"/>
  <c r="C57" i="21"/>
  <c r="C52" i="21"/>
  <c r="F51" i="21"/>
  <c r="F52" i="21" s="1"/>
  <c r="F56" i="21" s="1"/>
  <c r="F50" i="21"/>
  <c r="E45" i="21"/>
  <c r="D44" i="21"/>
  <c r="E42" i="21"/>
  <c r="E41" i="21"/>
  <c r="D40" i="21"/>
  <c r="F57" i="21" s="1"/>
  <c r="C40" i="21"/>
  <c r="C43" i="21" s="1"/>
  <c r="C46" i="21" s="1"/>
  <c r="E44" i="21" s="1"/>
  <c r="E39" i="21"/>
  <c r="E35" i="21"/>
  <c r="D34" i="21"/>
  <c r="D33" i="21"/>
  <c r="D36" i="21" s="1"/>
  <c r="C33" i="21"/>
  <c r="C36" i="21" s="1"/>
  <c r="E34" i="21" s="1"/>
  <c r="E32" i="21"/>
  <c r="E31" i="21"/>
  <c r="E30" i="21"/>
  <c r="D30" i="21"/>
  <c r="C30" i="21"/>
  <c r="C56" i="21" s="1"/>
  <c r="E29" i="21"/>
  <c r="E25" i="21"/>
  <c r="D24" i="21"/>
  <c r="D23" i="21"/>
  <c r="E23" i="21" s="1"/>
  <c r="E26" i="21" s="1"/>
  <c r="C23" i="21"/>
  <c r="C26" i="21" s="1"/>
  <c r="E24" i="21" s="1"/>
  <c r="E22" i="21"/>
  <c r="E21" i="21"/>
  <c r="D20" i="21"/>
  <c r="C20" i="21"/>
  <c r="C55" i="21" s="1"/>
  <c r="E19" i="21"/>
  <c r="E15" i="21"/>
  <c r="D14" i="21"/>
  <c r="E12" i="21"/>
  <c r="E11" i="21"/>
  <c r="D10" i="21"/>
  <c r="D13" i="21" s="1"/>
  <c r="C10" i="21"/>
  <c r="C13" i="21" s="1"/>
  <c r="C16" i="21" s="1"/>
  <c r="E14" i="21" s="1"/>
  <c r="E9" i="21"/>
  <c r="C50" i="20"/>
  <c r="F49" i="20"/>
  <c r="F48" i="20"/>
  <c r="F50" i="20" s="1"/>
  <c r="E41" i="20"/>
  <c r="D40" i="20"/>
  <c r="E38" i="20"/>
  <c r="E37" i="20"/>
  <c r="E36" i="20"/>
  <c r="E35" i="20"/>
  <c r="D32" i="20"/>
  <c r="C32" i="20"/>
  <c r="E32" i="20" s="1"/>
  <c r="E31" i="20"/>
  <c r="E29" i="20"/>
  <c r="E28" i="20"/>
  <c r="D25" i="20"/>
  <c r="D24" i="20"/>
  <c r="E24" i="20" s="1"/>
  <c r="C24" i="20"/>
  <c r="E23" i="20"/>
  <c r="E22" i="20"/>
  <c r="E21" i="20"/>
  <c r="E20" i="20"/>
  <c r="E19" i="20"/>
  <c r="E18" i="20"/>
  <c r="E17" i="20"/>
  <c r="E16" i="20"/>
  <c r="E15" i="20"/>
  <c r="E14" i="20"/>
  <c r="E13" i="20"/>
  <c r="E10" i="20"/>
  <c r="D9" i="20"/>
  <c r="D11" i="20" s="1"/>
  <c r="C9" i="20"/>
  <c r="C11" i="20" s="1"/>
  <c r="E8" i="20"/>
  <c r="D10" i="22" l="1"/>
  <c r="E18" i="22" s="1"/>
  <c r="C7" i="22"/>
  <c r="C10" i="22" s="1"/>
  <c r="E4" i="22"/>
  <c r="E13" i="21"/>
  <c r="E16" i="21" s="1"/>
  <c r="D16" i="21"/>
  <c r="F55" i="21"/>
  <c r="E40" i="21"/>
  <c r="E33" i="21"/>
  <c r="E36" i="21" s="1"/>
  <c r="E10" i="21"/>
  <c r="D26" i="21"/>
  <c r="D43" i="21"/>
  <c r="C54" i="21"/>
  <c r="F54" i="21"/>
  <c r="E20" i="21"/>
  <c r="C25" i="20"/>
  <c r="C27" i="20" s="1"/>
  <c r="C33" i="20" s="1"/>
  <c r="C52" i="20" s="1"/>
  <c r="E11" i="20"/>
  <c r="D27" i="20"/>
  <c r="E9" i="20"/>
  <c r="C52" i="16"/>
  <c r="C56" i="16" s="1"/>
  <c r="F51" i="16"/>
  <c r="F52" i="16" s="1"/>
  <c r="F50" i="16"/>
  <c r="E45" i="16"/>
  <c r="D44" i="16"/>
  <c r="D43" i="16"/>
  <c r="D46" i="16" s="1"/>
  <c r="C43" i="16"/>
  <c r="C46" i="16" s="1"/>
  <c r="E44" i="16" s="1"/>
  <c r="E42" i="16"/>
  <c r="E41" i="16"/>
  <c r="E40" i="16"/>
  <c r="D40" i="16"/>
  <c r="C40" i="16"/>
  <c r="C57" i="16" s="1"/>
  <c r="E39" i="16"/>
  <c r="E35" i="16"/>
  <c r="D34" i="16"/>
  <c r="D33" i="16"/>
  <c r="E33" i="16" s="1"/>
  <c r="C33" i="16"/>
  <c r="C36" i="16" s="1"/>
  <c r="E34" i="16" s="1"/>
  <c r="E32" i="16"/>
  <c r="E31" i="16"/>
  <c r="D30" i="16"/>
  <c r="C30" i="16"/>
  <c r="E29" i="16"/>
  <c r="E25" i="16"/>
  <c r="D24" i="16"/>
  <c r="E22" i="16"/>
  <c r="E21" i="16"/>
  <c r="D20" i="16"/>
  <c r="D23" i="16" s="1"/>
  <c r="C20" i="16"/>
  <c r="C23" i="16" s="1"/>
  <c r="C26" i="16" s="1"/>
  <c r="E24" i="16" s="1"/>
  <c r="E19" i="16"/>
  <c r="E15" i="16"/>
  <c r="D14" i="16"/>
  <c r="E12" i="16"/>
  <c r="E11" i="16"/>
  <c r="D10" i="16"/>
  <c r="D13" i="16" s="1"/>
  <c r="C10" i="16"/>
  <c r="C54" i="16" s="1"/>
  <c r="E9" i="16"/>
  <c r="C56" i="14"/>
  <c r="C52" i="14"/>
  <c r="F51" i="14"/>
  <c r="F52" i="14" s="1"/>
  <c r="F50" i="14"/>
  <c r="E45" i="14"/>
  <c r="D44" i="14"/>
  <c r="E42" i="14"/>
  <c r="E41" i="14"/>
  <c r="D40" i="14"/>
  <c r="D43" i="14" s="1"/>
  <c r="C40" i="14"/>
  <c r="C43" i="14" s="1"/>
  <c r="C46" i="14" s="1"/>
  <c r="E44" i="14" s="1"/>
  <c r="E39" i="14"/>
  <c r="E35" i="14"/>
  <c r="D34" i="14"/>
  <c r="C33" i="14"/>
  <c r="C36" i="14" s="1"/>
  <c r="E34" i="14" s="1"/>
  <c r="E32" i="14"/>
  <c r="E31" i="14"/>
  <c r="D30" i="14"/>
  <c r="D33" i="14" s="1"/>
  <c r="C30" i="14"/>
  <c r="E29" i="14"/>
  <c r="E25" i="14"/>
  <c r="D24" i="14"/>
  <c r="D23" i="14"/>
  <c r="D26" i="14" s="1"/>
  <c r="C23" i="14"/>
  <c r="C26" i="14" s="1"/>
  <c r="E24" i="14" s="1"/>
  <c r="E22" i="14"/>
  <c r="E21" i="14"/>
  <c r="D20" i="14"/>
  <c r="C20" i="14"/>
  <c r="C55" i="14" s="1"/>
  <c r="E19" i="14"/>
  <c r="E15" i="14"/>
  <c r="D14" i="14"/>
  <c r="E12" i="14"/>
  <c r="E11" i="14"/>
  <c r="D10" i="14"/>
  <c r="D13" i="14" s="1"/>
  <c r="C10" i="14"/>
  <c r="C13" i="14" s="1"/>
  <c r="C16" i="14" s="1"/>
  <c r="E14" i="14" s="1"/>
  <c r="E9" i="14"/>
  <c r="C52" i="18"/>
  <c r="C56" i="18" s="1"/>
  <c r="F51" i="18"/>
  <c r="F52" i="18" s="1"/>
  <c r="F50" i="18"/>
  <c r="E45" i="18"/>
  <c r="D44" i="18"/>
  <c r="C43" i="18"/>
  <c r="C46" i="18" s="1"/>
  <c r="E44" i="18" s="1"/>
  <c r="E42" i="18"/>
  <c r="E41" i="18"/>
  <c r="D40" i="18"/>
  <c r="E40" i="18" s="1"/>
  <c r="C40" i="18"/>
  <c r="C57" i="18" s="1"/>
  <c r="E39" i="18"/>
  <c r="E35" i="18"/>
  <c r="D34" i="18"/>
  <c r="D33" i="18"/>
  <c r="E33" i="18" s="1"/>
  <c r="C33" i="18"/>
  <c r="C36" i="18" s="1"/>
  <c r="E34" i="18" s="1"/>
  <c r="E32" i="18"/>
  <c r="E31" i="18"/>
  <c r="D30" i="18"/>
  <c r="C30" i="18"/>
  <c r="E29" i="18"/>
  <c r="E25" i="18"/>
  <c r="D24" i="18"/>
  <c r="D23" i="18"/>
  <c r="D26" i="18" s="1"/>
  <c r="E22" i="18"/>
  <c r="E21" i="18"/>
  <c r="D20" i="18"/>
  <c r="F55" i="18" s="1"/>
  <c r="C20" i="18"/>
  <c r="C23" i="18" s="1"/>
  <c r="E19" i="18"/>
  <c r="E15" i="18"/>
  <c r="D14" i="18"/>
  <c r="E12" i="18"/>
  <c r="E11" i="18"/>
  <c r="D10" i="18"/>
  <c r="D13" i="18" s="1"/>
  <c r="C10" i="18"/>
  <c r="C13" i="18" s="1"/>
  <c r="C16" i="18" s="1"/>
  <c r="E14" i="18" s="1"/>
  <c r="E9" i="18"/>
  <c r="E8" i="22" l="1"/>
  <c r="B18" i="22"/>
  <c r="E7" i="22"/>
  <c r="D46" i="21"/>
  <c r="E43" i="21"/>
  <c r="E46" i="21" s="1"/>
  <c r="E25" i="20"/>
  <c r="C39" i="20"/>
  <c r="C42" i="20" s="1"/>
  <c r="E40" i="20" s="1"/>
  <c r="E27" i="20"/>
  <c r="D33" i="20"/>
  <c r="E36" i="16"/>
  <c r="E23" i="16"/>
  <c r="E26" i="16" s="1"/>
  <c r="D26" i="16"/>
  <c r="F57" i="16"/>
  <c r="D16" i="16"/>
  <c r="F56" i="16"/>
  <c r="E10" i="16"/>
  <c r="F54" i="16"/>
  <c r="C13" i="16"/>
  <c r="C16" i="16" s="1"/>
  <c r="E14" i="16" s="1"/>
  <c r="E20" i="16"/>
  <c r="C55" i="16"/>
  <c r="D36" i="16"/>
  <c r="F55" i="16"/>
  <c r="E43" i="16"/>
  <c r="E46" i="16" s="1"/>
  <c r="E30" i="16"/>
  <c r="E43" i="14"/>
  <c r="E46" i="14" s="1"/>
  <c r="D46" i="14"/>
  <c r="D16" i="14"/>
  <c r="E13" i="14"/>
  <c r="E16" i="14" s="1"/>
  <c r="F55" i="14"/>
  <c r="D36" i="14"/>
  <c r="E33" i="14"/>
  <c r="E36" i="14" s="1"/>
  <c r="F57" i="14"/>
  <c r="E40" i="14"/>
  <c r="E30" i="14"/>
  <c r="F56" i="14"/>
  <c r="C57" i="14"/>
  <c r="E23" i="14"/>
  <c r="E26" i="14" s="1"/>
  <c r="E10" i="14"/>
  <c r="C54" i="14"/>
  <c r="F54" i="14"/>
  <c r="E20" i="14"/>
  <c r="E13" i="18"/>
  <c r="E16" i="18" s="1"/>
  <c r="D16" i="18"/>
  <c r="F56" i="18"/>
  <c r="C26" i="18"/>
  <c r="E24" i="18" s="1"/>
  <c r="E23" i="18"/>
  <c r="E36" i="18"/>
  <c r="F57" i="18"/>
  <c r="E10" i="18"/>
  <c r="D43" i="18"/>
  <c r="C54" i="18"/>
  <c r="F54" i="18"/>
  <c r="E20" i="18"/>
  <c r="C55" i="18"/>
  <c r="D36" i="18"/>
  <c r="E30" i="18"/>
  <c r="H38" i="19"/>
  <c r="G38" i="19"/>
  <c r="E38" i="19"/>
  <c r="D38" i="19"/>
  <c r="K37" i="19"/>
  <c r="J37" i="19"/>
  <c r="K36" i="19"/>
  <c r="J36" i="19"/>
  <c r="K35" i="19"/>
  <c r="J35" i="19"/>
  <c r="K34" i="19"/>
  <c r="J34" i="19"/>
  <c r="K33" i="19"/>
  <c r="J33" i="19"/>
  <c r="K32" i="19"/>
  <c r="J32" i="19"/>
  <c r="K31" i="19"/>
  <c r="J31" i="19"/>
  <c r="K30" i="19"/>
  <c r="J30" i="19"/>
  <c r="K29" i="19"/>
  <c r="J29" i="19"/>
  <c r="K28" i="19"/>
  <c r="J28" i="19"/>
  <c r="K27" i="19"/>
  <c r="J27" i="19"/>
  <c r="K26" i="19"/>
  <c r="J26" i="19"/>
  <c r="K25" i="19"/>
  <c r="J25" i="19"/>
  <c r="K24" i="19"/>
  <c r="J24" i="19"/>
  <c r="K23" i="19"/>
  <c r="J23" i="19"/>
  <c r="K22" i="19"/>
  <c r="J22" i="19"/>
  <c r="K21" i="19"/>
  <c r="J21" i="19"/>
  <c r="K20" i="19"/>
  <c r="J20" i="19"/>
  <c r="K19" i="19"/>
  <c r="J19" i="19"/>
  <c r="K18" i="19"/>
  <c r="J18" i="19"/>
  <c r="K17" i="19"/>
  <c r="J17" i="19"/>
  <c r="K16" i="19"/>
  <c r="J16" i="19"/>
  <c r="K15" i="19"/>
  <c r="J15" i="19"/>
  <c r="K14" i="19"/>
  <c r="J14" i="19"/>
  <c r="K13" i="19"/>
  <c r="J13" i="19"/>
  <c r="K12" i="19"/>
  <c r="J12" i="19"/>
  <c r="K11" i="19"/>
  <c r="J11" i="19"/>
  <c r="K10" i="19"/>
  <c r="J10" i="19"/>
  <c r="K9" i="19"/>
  <c r="J9" i="19"/>
  <c r="K8" i="19"/>
  <c r="J8" i="19"/>
  <c r="E10" i="22" l="1"/>
  <c r="D39" i="20"/>
  <c r="D42" i="20" s="1"/>
  <c r="E33" i="20"/>
  <c r="E39" i="20" s="1"/>
  <c r="E42" i="20" s="1"/>
  <c r="F52" i="20"/>
  <c r="E13" i="16"/>
  <c r="E16" i="16" s="1"/>
  <c r="D46" i="18"/>
  <c r="E43" i="18"/>
  <c r="E46" i="18" s="1"/>
  <c r="E26" i="18"/>
  <c r="K38" i="19"/>
  <c r="J38" i="19"/>
  <c r="C50" i="17" l="1"/>
  <c r="F49" i="17"/>
  <c r="F48" i="17"/>
  <c r="F50" i="17" s="1"/>
  <c r="E41" i="17"/>
  <c r="D40" i="17"/>
  <c r="E38" i="17"/>
  <c r="E37" i="17"/>
  <c r="E36" i="17"/>
  <c r="E35" i="17"/>
  <c r="D32" i="17"/>
  <c r="C32" i="17"/>
  <c r="E31" i="17"/>
  <c r="E29" i="17"/>
  <c r="E28" i="17"/>
  <c r="D24" i="17"/>
  <c r="C24" i="17"/>
  <c r="E23" i="17"/>
  <c r="E22" i="17"/>
  <c r="E21" i="17"/>
  <c r="E20" i="17"/>
  <c r="E19" i="17"/>
  <c r="E18" i="17"/>
  <c r="E17" i="17"/>
  <c r="E16" i="17"/>
  <c r="E15" i="17"/>
  <c r="E14" i="17"/>
  <c r="E13" i="17"/>
  <c r="E10" i="17"/>
  <c r="D9" i="17"/>
  <c r="D11" i="17" s="1"/>
  <c r="C9" i="17"/>
  <c r="C25" i="17" s="1"/>
  <c r="C27" i="17" s="1"/>
  <c r="E8" i="17"/>
  <c r="C33" i="17" l="1"/>
  <c r="C52" i="17" s="1"/>
  <c r="D25" i="17"/>
  <c r="D27" i="17" s="1"/>
  <c r="E27" i="17" s="1"/>
  <c r="E32" i="17"/>
  <c r="E24" i="17"/>
  <c r="C11" i="17"/>
  <c r="E11" i="17" s="1"/>
  <c r="E9" i="17"/>
  <c r="C8" i="15"/>
  <c r="C24" i="15" s="1"/>
  <c r="C26" i="15" s="1"/>
  <c r="E20" i="15"/>
  <c r="E15" i="15"/>
  <c r="C48" i="12"/>
  <c r="F47" i="12"/>
  <c r="F46" i="12"/>
  <c r="C49" i="15"/>
  <c r="F48" i="15"/>
  <c r="F47" i="15"/>
  <c r="E28" i="15"/>
  <c r="E40" i="15"/>
  <c r="D39" i="15"/>
  <c r="E37" i="15"/>
  <c r="E36" i="15"/>
  <c r="E35" i="15"/>
  <c r="E34" i="15"/>
  <c r="D31" i="15"/>
  <c r="C31" i="15"/>
  <c r="E30" i="15"/>
  <c r="E27" i="15"/>
  <c r="D23" i="15"/>
  <c r="C23" i="15"/>
  <c r="E22" i="15"/>
  <c r="E21" i="15"/>
  <c r="E19" i="15"/>
  <c r="E18" i="15"/>
  <c r="E17" i="15"/>
  <c r="E16" i="15"/>
  <c r="E14" i="15"/>
  <c r="E13" i="15"/>
  <c r="E12" i="15"/>
  <c r="E9" i="15"/>
  <c r="D8" i="15"/>
  <c r="E7" i="15"/>
  <c r="D30" i="12"/>
  <c r="C30" i="12"/>
  <c r="F48" i="12" l="1"/>
  <c r="C39" i="17"/>
  <c r="C42" i="17" s="1"/>
  <c r="E40" i="17" s="1"/>
  <c r="E25" i="17"/>
  <c r="D33" i="17"/>
  <c r="D39" i="17" s="1"/>
  <c r="D42" i="17" s="1"/>
  <c r="F49" i="15"/>
  <c r="C10" i="15"/>
  <c r="C32" i="15"/>
  <c r="C38" i="15" s="1"/>
  <c r="C41" i="15" s="1"/>
  <c r="E39" i="15" s="1"/>
  <c r="E23" i="15"/>
  <c r="E8" i="15"/>
  <c r="D10" i="15"/>
  <c r="D24" i="15"/>
  <c r="D26" i="15" s="1"/>
  <c r="E31" i="15"/>
  <c r="F52" i="17" l="1"/>
  <c r="E33" i="17"/>
  <c r="E39" i="17" s="1"/>
  <c r="E42" i="17" s="1"/>
  <c r="C51" i="15"/>
  <c r="D32" i="15"/>
  <c r="E10" i="15"/>
  <c r="E24" i="15"/>
  <c r="E26" i="15"/>
  <c r="D38" i="15" l="1"/>
  <c r="D41" i="15" s="1"/>
  <c r="F51" i="15"/>
  <c r="E32" i="15"/>
  <c r="E39" i="12"/>
  <c r="D38" i="12"/>
  <c r="E36" i="12"/>
  <c r="E35" i="12"/>
  <c r="E34" i="12"/>
  <c r="E33" i="12"/>
  <c r="E30" i="12"/>
  <c r="E29" i="12"/>
  <c r="E27" i="12"/>
  <c r="D23" i="12"/>
  <c r="C23" i="12"/>
  <c r="E22" i="12"/>
  <c r="E21" i="12"/>
  <c r="E20" i="12"/>
  <c r="E19" i="12"/>
  <c r="E18" i="12"/>
  <c r="E17" i="12"/>
  <c r="E16" i="12"/>
  <c r="E15" i="12"/>
  <c r="E14" i="12"/>
  <c r="E13" i="12"/>
  <c r="E12" i="12"/>
  <c r="E9" i="12"/>
  <c r="D8" i="12"/>
  <c r="D24" i="12" s="1"/>
  <c r="C8" i="12"/>
  <c r="C24" i="12" s="1"/>
  <c r="C26" i="12" s="1"/>
  <c r="C31" i="12" s="1"/>
  <c r="C50" i="12" s="1"/>
  <c r="E7" i="12"/>
  <c r="E38" i="15" l="1"/>
  <c r="E41" i="15" s="1"/>
  <c r="C10" i="12"/>
  <c r="E23" i="12"/>
  <c r="E8" i="12"/>
  <c r="D26" i="12"/>
  <c r="D31" i="12" s="1"/>
  <c r="F50" i="12" s="1"/>
  <c r="E24" i="12"/>
  <c r="C37" i="12"/>
  <c r="C40" i="12" s="1"/>
  <c r="E38" i="12" s="1"/>
  <c r="D10" i="12"/>
  <c r="E10" i="12" l="1"/>
  <c r="E26" i="12"/>
  <c r="D37" i="12" l="1"/>
  <c r="D40" i="12" s="1"/>
  <c r="E31" i="12"/>
  <c r="E37" i="12" s="1"/>
  <c r="E4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D38" authorId="0" shapeId="0" xr:uid="{A49E7547-299E-4621-A606-0113F9E4B006}">
      <text>
        <r>
          <rPr>
            <b/>
            <sz val="9"/>
            <color indexed="81"/>
            <rFont val="Tahoma"/>
            <family val="2"/>
          </rPr>
          <t>Originally Reported Total Gross Sales: Column D, Row 38, list this amount in Column C, Row 8 of the Sales Tax Amended Return Worksheet</t>
        </r>
        <r>
          <rPr>
            <sz val="9"/>
            <color indexed="81"/>
            <rFont val="Tahoma"/>
            <family val="2"/>
          </rPr>
          <t xml:space="preserve">
</t>
        </r>
      </text>
    </comment>
    <comment ref="G38" authorId="0" shapeId="0" xr:uid="{2F4F65EF-D845-4091-8259-FD9405AE67AE}">
      <text>
        <r>
          <rPr>
            <b/>
            <sz val="9"/>
            <color indexed="81"/>
            <rFont val="Tahoma"/>
            <family val="2"/>
          </rPr>
          <t>Amended Total Gross Sales: Column G, Row 38, list this amount in Column D, Row 8 of the Sales Tax Amended Return Worksheet</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3D0842A4-3879-437F-ACCA-63264A583E60}">
      <text>
        <r>
          <rPr>
            <sz val="9"/>
            <color indexed="81"/>
            <rFont val="Tahoma"/>
            <family val="2"/>
          </rPr>
          <t xml:space="preserve">If Filed Late, enter the original Due Date of Return 00/00/0000
</t>
        </r>
      </text>
    </comment>
    <comment ref="B51" authorId="0" shapeId="0" xr:uid="{B3938359-38EF-43AE-BA3F-F9B6079C24F0}">
      <text>
        <r>
          <rPr>
            <sz val="9"/>
            <color indexed="81"/>
            <rFont val="Tahoma"/>
            <family val="2"/>
          </rPr>
          <t xml:space="preserve">If filed late postmark date or date submitted online 00/00/0000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FD2EB387-7C4D-4B80-858A-048718581509}">
      <text>
        <r>
          <rPr>
            <sz val="11"/>
            <color indexed="81"/>
            <rFont val="Calibri"/>
            <family val="2"/>
            <scheme val="minor"/>
          </rPr>
          <t xml:space="preserve">Consolidated accounts have multiple subsidiary accounts, yet there is one primary account for tax filing. 
The information to list in cell C8 or D8 of this form will be carried forward from the "Schedule C for ALL YEARS" worksheet.
When the Schedule C is completed, locate cells D38 and G38 - this is your carry forward.
</t>
        </r>
        <r>
          <rPr>
            <sz val="9"/>
            <color indexed="81"/>
            <rFont val="Tahoma"/>
            <family val="2"/>
          </rPr>
          <t xml:space="preserve">
</t>
        </r>
      </text>
    </comment>
    <comment ref="C40" authorId="0" shapeId="0" xr:uid="{D0D11457-D46E-4108-9962-8F2317736617}">
      <text>
        <r>
          <rPr>
            <b/>
            <sz val="11"/>
            <color indexed="81"/>
            <rFont val="Calibri"/>
            <family val="2"/>
            <scheme val="minor"/>
          </rPr>
          <t>List the amount paid against the original return here. If no payment put $0.00</t>
        </r>
        <r>
          <rPr>
            <sz val="9"/>
            <color indexed="81"/>
            <rFont val="Tahoma"/>
            <family val="2"/>
          </rPr>
          <t xml:space="preserve">
</t>
        </r>
      </text>
    </comment>
    <comment ref="C49" authorId="0" shapeId="0" xr:uid="{5F3BD631-9EEC-46A1-9263-4951A524FDC4}">
      <text>
        <r>
          <rPr>
            <sz val="11"/>
            <color indexed="81"/>
            <rFont val="Calibri"/>
            <family val="2"/>
            <scheme val="minor"/>
          </rPr>
          <t>The original payment date refers to when your tax return was first submitted to our office. 
For returns filed online, this is the submission date. If the return was submitted via mail, it corresponds to the postmark date on the envelope.</t>
        </r>
        <r>
          <rPr>
            <b/>
            <sz val="11"/>
            <color indexed="81"/>
            <rFont val="Calibri"/>
            <family val="2"/>
            <scheme val="minor"/>
          </rPr>
          <t xml:space="preserve">
Please note that this applies only to returns that were initially filed late. Returns filed on time do not incur interest.</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A14" authorId="0" shapeId="0" xr:uid="{63A77872-78C1-4E2E-95F1-95189157340D}">
      <text>
        <r>
          <rPr>
            <sz val="9"/>
            <color indexed="81"/>
            <rFont val="Tahoma"/>
            <family val="2"/>
          </rPr>
          <t xml:space="preserve">If Filed Late, enter the original Due Date of Return 00/00/0000
</t>
        </r>
      </text>
    </comment>
    <comment ref="A15" authorId="0" shapeId="0" xr:uid="{63C8563A-9426-4158-9ED9-F211580A5AE1}">
      <text>
        <r>
          <rPr>
            <sz val="9"/>
            <color indexed="81"/>
            <rFont val="Tahoma"/>
            <family val="2"/>
          </rPr>
          <t xml:space="preserve">If filed late postmark date or date submitted online 00/00/0000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C7F78AF4-B6D4-4AB6-A603-4EF0B5889759}">
      <text>
        <r>
          <rPr>
            <sz val="9"/>
            <color indexed="81"/>
            <rFont val="Tahoma"/>
            <family val="2"/>
          </rPr>
          <t xml:space="preserve">If Filed Late, enter the original Due Date of Return 00/00/0000
</t>
        </r>
      </text>
    </comment>
    <comment ref="B51" authorId="0" shapeId="0" xr:uid="{E354DCD3-2A28-4901-B911-906BF53F963C}">
      <text>
        <r>
          <rPr>
            <sz val="9"/>
            <color indexed="81"/>
            <rFont val="Tahoma"/>
            <family val="2"/>
          </rPr>
          <t xml:space="preserve">If filed late postmark date or date submitted online 00/00/0000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8" authorId="0" shapeId="0" xr:uid="{56F2BDA9-F5D8-4FA5-ACBB-8F87929D4A60}">
      <text>
        <r>
          <rPr>
            <sz val="11"/>
            <color indexed="81"/>
            <rFont val="Calibri"/>
            <family val="2"/>
            <scheme val="minor"/>
          </rPr>
          <t xml:space="preserve">Consolidated accounts have multiple subsidiary accounts, yet there is one primary account for tax filing. 
The information to list in cell C8 or D8 of this form will be carried forward from the "Schedule C for ALL YEARS" worksheet.
When the Schedule C is completed, locate cells D38 and G38 - this is your carry forward.
</t>
        </r>
        <r>
          <rPr>
            <sz val="9"/>
            <color indexed="81"/>
            <rFont val="Tahoma"/>
            <family val="2"/>
          </rPr>
          <t xml:space="preserve">
</t>
        </r>
      </text>
    </comment>
    <comment ref="C40" authorId="0" shapeId="0" xr:uid="{62CA6F58-F2AA-4287-872D-8E3A482DBCF5}">
      <text>
        <r>
          <rPr>
            <b/>
            <sz val="11"/>
            <color indexed="81"/>
            <rFont val="Calibri"/>
            <family val="2"/>
            <scheme val="minor"/>
          </rPr>
          <t>List the amount paid against the original return here. If no payment put $0.00</t>
        </r>
        <r>
          <rPr>
            <sz val="9"/>
            <color indexed="81"/>
            <rFont val="Tahoma"/>
            <family val="2"/>
          </rPr>
          <t xml:space="preserve">
</t>
        </r>
      </text>
    </comment>
    <comment ref="C49" authorId="0" shapeId="0" xr:uid="{D69A0462-FCEA-4671-83FC-0E2147C30346}">
      <text>
        <r>
          <rPr>
            <sz val="11"/>
            <color indexed="81"/>
            <rFont val="Calibri"/>
            <family val="2"/>
            <scheme val="minor"/>
          </rPr>
          <t>The original payment date refers to when your tax return was first submitted to our office. 
For returns filed online, this is the submission date. If the return was submitted via mail, it corresponds to the postmark date on the envelope.</t>
        </r>
        <r>
          <rPr>
            <b/>
            <sz val="11"/>
            <color indexed="81"/>
            <rFont val="Calibri"/>
            <family val="2"/>
            <scheme val="minor"/>
          </rPr>
          <t xml:space="preserve">
Please note that this applies only to returns that were initially filed late. Returns filed on time do not incur interest.</t>
        </r>
        <r>
          <rPr>
            <b/>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55245A21-D176-4DBC-BE14-CDD8C66DEEAD}">
      <text>
        <r>
          <rPr>
            <sz val="9"/>
            <color indexed="81"/>
            <rFont val="Tahoma"/>
            <family val="2"/>
          </rPr>
          <t xml:space="preserve">If Filed Late, enter the original Due Date of Return 00/00/0000
</t>
        </r>
      </text>
    </comment>
    <comment ref="B51" authorId="0" shapeId="0" xr:uid="{8DE0D748-AAAB-4049-A912-05AECB6335BB}">
      <text>
        <r>
          <rPr>
            <sz val="9"/>
            <color indexed="81"/>
            <rFont val="Tahoma"/>
            <family val="2"/>
          </rPr>
          <t xml:space="preserve">If filed late postmark date or date submitted online 00/00/0000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7" authorId="0" shapeId="0" xr:uid="{D0DAC11D-7D76-4792-940C-AF01E2BADCFE}">
      <text>
        <r>
          <rPr>
            <sz val="11"/>
            <color indexed="81"/>
            <rFont val="Calibri"/>
            <family val="2"/>
            <scheme val="minor"/>
          </rPr>
          <t>Consolidated accounts have multiple subsidiary accounts, yet there is one primary account for tax filing. 
The information to list in cell C8 or D8 of this form will be carried forward from the "Schedule C for ALL YEARS" worksheet.
When the Schedule C is completed, locate cells D38 and G38 - this is your carry forward.</t>
        </r>
        <r>
          <rPr>
            <sz val="9"/>
            <color indexed="81"/>
            <rFont val="Tahoma"/>
            <family val="2"/>
          </rPr>
          <t xml:space="preserve">
</t>
        </r>
      </text>
    </comment>
    <comment ref="C39" authorId="0" shapeId="0" xr:uid="{9F7C90EF-6153-4939-B4D0-6D6E76AFA164}">
      <text>
        <r>
          <rPr>
            <b/>
            <sz val="9"/>
            <color indexed="81"/>
            <rFont val="Tahoma"/>
            <family val="2"/>
          </rPr>
          <t>List the amount paid against the original return here. If no payment put $0.00</t>
        </r>
        <r>
          <rPr>
            <sz val="9"/>
            <color indexed="81"/>
            <rFont val="Tahoma"/>
            <family val="2"/>
          </rPr>
          <t xml:space="preserve">
</t>
        </r>
      </text>
    </comment>
    <comment ref="C48" authorId="0" shapeId="0" xr:uid="{C8C9CA15-236E-4D9C-8A2B-E7AE7977E294}">
      <text>
        <r>
          <rPr>
            <sz val="11"/>
            <color indexed="81"/>
            <rFont val="Calibri"/>
            <family val="2"/>
            <scheme val="minor"/>
          </rPr>
          <t xml:space="preserve">The original payment date refers to when your tax return was first submitted to our office. 
For returns filed online, this is the submission date. If the return was submitted via mail, it corresponds to the postmark date on the envelope.
</t>
        </r>
        <r>
          <rPr>
            <b/>
            <sz val="11"/>
            <color indexed="81"/>
            <rFont val="Calibri"/>
            <family val="2"/>
            <scheme val="minor"/>
          </rPr>
          <t xml:space="preserve">
Please note that this applies only to returns that were initially filed late. Returns filed on time do not incur interest.</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50" authorId="0" shapeId="0" xr:uid="{DBF6664E-AB3E-4A78-80B4-E15A81CB7F03}">
      <text>
        <r>
          <rPr>
            <sz val="9"/>
            <color indexed="81"/>
            <rFont val="Tahoma"/>
            <family val="2"/>
          </rPr>
          <t xml:space="preserve">If Filed Late, enter the original Due Date of Return 00/00/0000
</t>
        </r>
      </text>
    </comment>
    <comment ref="B51" authorId="0" shapeId="0" xr:uid="{07FD44EB-94D0-4F9D-B7DF-6EF454EF132C}">
      <text>
        <r>
          <rPr>
            <sz val="9"/>
            <color indexed="81"/>
            <rFont val="Tahoma"/>
            <family val="2"/>
          </rPr>
          <t xml:space="preserve">If filed late postmark date or date submitted online 00/00/0000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B7" authorId="0" shapeId="0" xr:uid="{77C3F55D-3AA2-49A0-9D8D-C8828058BD9D}">
      <text>
        <r>
          <rPr>
            <sz val="11"/>
            <color indexed="81"/>
            <rFont val="Calibri"/>
            <family val="2"/>
            <scheme val="minor"/>
          </rPr>
          <t>Consolidated accounts have multiple subsidiary accounts, yet there is one primary account for tax filing. 
The information to list in cell C8 or D8 of this form will be carried forward from the "Schedule C for ALL YEARS" worksheet.
When the Schedule C is completed, locate cells D38 and G38 - this is your carry forward.</t>
        </r>
        <r>
          <rPr>
            <sz val="9"/>
            <color indexed="81"/>
            <rFont val="Tahoma"/>
            <family val="2"/>
          </rPr>
          <t xml:space="preserve">
</t>
        </r>
      </text>
    </comment>
    <comment ref="C38" authorId="0" shapeId="0" xr:uid="{A45E605B-EED9-4B76-87A2-4CF34001DA64}">
      <text>
        <r>
          <rPr>
            <b/>
            <sz val="9"/>
            <color indexed="81"/>
            <rFont val="Tahoma"/>
            <family val="2"/>
          </rPr>
          <t>List the amount paid against the original return here. If no payment put $0.00</t>
        </r>
        <r>
          <rPr>
            <sz val="9"/>
            <color indexed="81"/>
            <rFont val="Tahoma"/>
            <family val="2"/>
          </rPr>
          <t xml:space="preserve">
</t>
        </r>
      </text>
    </comment>
    <comment ref="C47" authorId="0" shapeId="0" xr:uid="{4BEDB0C9-CCED-4303-82BA-DEDB4D3F90E6}">
      <text>
        <r>
          <rPr>
            <sz val="11"/>
            <color indexed="81"/>
            <rFont val="Calibri"/>
            <family val="2"/>
            <scheme val="minor"/>
          </rPr>
          <t>The original payment date refers to when your tax return was first submitted to our office. 
For returns filed online, this is the submission date. If the return was submitted via mail, it corresponds to the postmark date on the envelope.</t>
        </r>
        <r>
          <rPr>
            <b/>
            <sz val="11"/>
            <color indexed="81"/>
            <rFont val="Calibri"/>
            <family val="2"/>
            <scheme val="minor"/>
          </rPr>
          <t xml:space="preserve">
Please note that this applies only to returns that were initially filed late. Returns filed on time do not incur interest.</t>
        </r>
        <r>
          <rPr>
            <b/>
            <sz val="9"/>
            <color indexed="81"/>
            <rFont val="Tahoma"/>
            <family val="2"/>
          </rPr>
          <t xml:space="preserve">
</t>
        </r>
      </text>
    </comment>
  </commentList>
</comments>
</file>

<file path=xl/sharedStrings.xml><?xml version="1.0" encoding="utf-8"?>
<sst xmlns="http://schemas.openxmlformats.org/spreadsheetml/2006/main" count="837" uniqueCount="265">
  <si>
    <t>3. Deductions:</t>
  </si>
  <si>
    <t>1. Gross Sales and Service</t>
  </si>
  <si>
    <t>A. Non-Taxable Service Sales</t>
  </si>
  <si>
    <t>C. Sales Shipped out of City and/or State</t>
  </si>
  <si>
    <t>D. Bad Debts Charged Off</t>
  </si>
  <si>
    <t>E. Trade-Ins for taxable Resale (City only)</t>
  </si>
  <si>
    <t>F. Sales of Gasoline and Cigarettes</t>
  </si>
  <si>
    <t>G. Sales to Gov't, Religious &amp; Charitable Orgs</t>
  </si>
  <si>
    <t>H. Returned Goods (City tax was paid)</t>
  </si>
  <si>
    <t>Total Net Taxable Sales:</t>
  </si>
  <si>
    <t>5. Computation of Tax</t>
  </si>
  <si>
    <t>2A.  Add: Bad Debts Collected</t>
  </si>
  <si>
    <t>Total Gross Sales and Service:</t>
  </si>
  <si>
    <t>2B. Total Lines 1 &amp; 2A</t>
  </si>
  <si>
    <t>B. Sales to other licensed dealers for taxable resale</t>
  </si>
  <si>
    <t>add (+)/deduct (-)</t>
  </si>
  <si>
    <t>Comments:</t>
  </si>
  <si>
    <t>Total Interest Due:</t>
  </si>
  <si>
    <t>Amended</t>
  </si>
  <si>
    <t>13A.</t>
  </si>
  <si>
    <t>13B.</t>
  </si>
  <si>
    <t>Original</t>
  </si>
  <si>
    <t>Coc of Collections:  plus $50.00</t>
  </si>
  <si>
    <t>Original Return Filed -</t>
  </si>
  <si>
    <t>Amended Return -</t>
  </si>
  <si>
    <t>K. Other:</t>
  </si>
  <si>
    <t>Reported Difference -</t>
  </si>
  <si>
    <t>I. Prescription Drugs &amp; Prosthetic Devices</t>
  </si>
  <si>
    <t>J. Groceries Exempted by Section 7-2-415 of Ordinance</t>
  </si>
  <si>
    <t>13. Calculating Interest, only if original was late</t>
  </si>
  <si>
    <t>Number of days late:</t>
  </si>
  <si>
    <t>Under penalties of perjury, I declare that I have filed an original return and that I have examined this amended return, including accompanying documents, and to the best of my knowledge, this amended return is true, correct, and complete. Return this page and the amended return worksheet together.</t>
  </si>
  <si>
    <t>Account Number:</t>
  </si>
  <si>
    <t>Entity Name:</t>
  </si>
  <si>
    <t>Mailing Address:</t>
  </si>
  <si>
    <t>City, State, Zip:</t>
  </si>
  <si>
    <t>Signature:</t>
  </si>
  <si>
    <t>Printed Name:</t>
  </si>
  <si>
    <t>Title:</t>
  </si>
  <si>
    <t>Email:</t>
  </si>
  <si>
    <t>Phone:</t>
  </si>
  <si>
    <t>Date:</t>
  </si>
  <si>
    <t>Doing Business As:</t>
  </si>
  <si>
    <t>1.</t>
  </si>
  <si>
    <t>2.</t>
  </si>
  <si>
    <t>3.</t>
  </si>
  <si>
    <t>4.</t>
  </si>
  <si>
    <t>A.</t>
  </si>
  <si>
    <t>B.</t>
  </si>
  <si>
    <t>C.</t>
  </si>
  <si>
    <t>D.</t>
  </si>
  <si>
    <t>5.</t>
  </si>
  <si>
    <t>6.</t>
  </si>
  <si>
    <t>7.</t>
  </si>
  <si>
    <t>8.</t>
  </si>
  <si>
    <t>9.</t>
  </si>
  <si>
    <t>10.</t>
  </si>
  <si>
    <t>Penalty, the penalty is 10% of the total tax due. If you received an assessment for the original filing the minimum penalty is $15.00 or 10% whichever is greater.</t>
  </si>
  <si>
    <t>Interest, reference line 13 for the calculations.</t>
  </si>
  <si>
    <t>a.</t>
  </si>
  <si>
    <t>Line 13A you will list the due date of the return in this format 00/00/0000.</t>
  </si>
  <si>
    <t>b.</t>
  </si>
  <si>
    <t>Line 13B you will list the date you mailed (best estimate), hand delivered or filed online your return in this format 00/00/0000. The table will calculate for both the original return filed and the amended return.</t>
  </si>
  <si>
    <t>Add(+)/Deduct(-).</t>
  </si>
  <si>
    <t>Add, you may have included additional money to pay against your account with your original filing, if so please include here.</t>
  </si>
  <si>
    <t>Deduct, you may have taken a credit against your original filing if so please include here.</t>
  </si>
  <si>
    <t>E.</t>
  </si>
  <si>
    <t>City of Colorado Springs</t>
  </si>
  <si>
    <t>Sales Tax Office</t>
  </si>
  <si>
    <t>PO Box 1575</t>
  </si>
  <si>
    <t>Colorado Springs, CO 80901-1575</t>
  </si>
  <si>
    <t>11.</t>
  </si>
  <si>
    <t>12.</t>
  </si>
  <si>
    <t>continue to Signature Page</t>
  </si>
  <si>
    <t>Please see Amended Return Instructions and Signature Page</t>
  </si>
  <si>
    <t>Cost of Collections, this penalty is only due if your account is in Jeopardy Status and your original return filed was assessed regardless if you provided actual figures or paid only the estimated assessment.</t>
  </si>
  <si>
    <t>Contact information for questions: 719-385-5903 or email: salestax@coloradosprings.gov</t>
  </si>
  <si>
    <t>Due Date of Tax Return (00/00/0000):</t>
  </si>
  <si>
    <t>Total Tax Deductions:</t>
  </si>
  <si>
    <t>Penalty:   x 10% or $15.00 whichever greater</t>
  </si>
  <si>
    <t xml:space="preserve">Primary License Number: </t>
  </si>
  <si>
    <r>
      <t xml:space="preserve">12. Penalties: If your original filing was </t>
    </r>
    <r>
      <rPr>
        <sz val="11"/>
        <color rgb="FFFF0000"/>
        <rFont val="Calibri"/>
        <family val="2"/>
      </rPr>
      <t>late</t>
    </r>
    <r>
      <rPr>
        <sz val="11"/>
        <color theme="1"/>
        <rFont val="Calibri"/>
        <family val="2"/>
      </rPr>
      <t xml:space="preserve"> your amended return will be </t>
    </r>
    <r>
      <rPr>
        <sz val="11"/>
        <color rgb="FFFF0000"/>
        <rFont val="Calibri"/>
        <family val="2"/>
      </rPr>
      <t>late</t>
    </r>
    <r>
      <rPr>
        <sz val="11"/>
        <color theme="1"/>
        <rFont val="Calibri"/>
        <family val="2"/>
      </rPr>
      <t>, if you were on time no billing for penalty, interest or cost of collection</t>
    </r>
  </si>
  <si>
    <t>Sales Tax Total:   x 3.07%</t>
  </si>
  <si>
    <t>Add: Excess Tax</t>
  </si>
  <si>
    <t xml:space="preserve">Month Ending Tax Period (Month/Year): </t>
  </si>
  <si>
    <t xml:space="preserve">Gross Sales &amp; Service </t>
  </si>
  <si>
    <t>Lodgers Tax, Automobile Rental Tax, Motion Picture Theatre Admissions Tax &amp; Bicycle Excise Tax</t>
  </si>
  <si>
    <t>Month Ending Tax Period (Month/Year):</t>
  </si>
  <si>
    <t>Due date of Tax Return (00/00/0000):</t>
  </si>
  <si>
    <t>Computation of Tax, Lodgers Tax</t>
  </si>
  <si>
    <t>Instructions</t>
  </si>
  <si>
    <t xml:space="preserve">Amount Subject to Lodgers Tax: </t>
  </si>
  <si>
    <t>Enter Total Amount Subject to Lodgers Tax</t>
  </si>
  <si>
    <t xml:space="preserve">Lodgers Tax *2.0% = </t>
  </si>
  <si>
    <t xml:space="preserve">Lodgers Penalty *10% = </t>
  </si>
  <si>
    <t>Penalty is only due, if originally late, total tax * 10%</t>
  </si>
  <si>
    <t>Interest is only due, if originally late, see below for daily rate calculations</t>
  </si>
  <si>
    <t>Computation of Tax, Automobile Rental Tax</t>
  </si>
  <si>
    <t xml:space="preserve">Amount Subject to Automobile Rental Tax: </t>
  </si>
  <si>
    <t>Enter Total Amount Subject to Automobile Rental Tax</t>
  </si>
  <si>
    <t xml:space="preserve">Auto Rental Tax 1.0% = </t>
  </si>
  <si>
    <t xml:space="preserve">Auto Rental Penalty  *10% = </t>
  </si>
  <si>
    <t>Computation of Tax, Motion Picture Theater Admissions Tax</t>
  </si>
  <si>
    <t xml:space="preserve">Amount Subject to Motion Picture Tax: </t>
  </si>
  <si>
    <t>Enter Total Amount Subject to Motion Picture Theater Admissions Tax</t>
  </si>
  <si>
    <t xml:space="preserve">Motion Picture Tax 2.0% = </t>
  </si>
  <si>
    <t xml:space="preserve">Motion Picture Penalty 10% = </t>
  </si>
  <si>
    <t>Computation of Tax, Bicycle Excise Tax</t>
  </si>
  <si>
    <t xml:space="preserve">Number of New Bicycles Sold: </t>
  </si>
  <si>
    <t>Enter Number of New Bicycles Sold</t>
  </si>
  <si>
    <t xml:space="preserve">Bicycle Excise Tax $4.00 each = </t>
  </si>
  <si>
    <t xml:space="preserve">Bicycle Excise Penalty 10% = </t>
  </si>
  <si>
    <t>Original Return Filed Late Interest Calculations</t>
  </si>
  <si>
    <t>Amended Return Interest Calculations if Original Return Filed Late</t>
  </si>
  <si>
    <t>Lodgers Total Interest Due:</t>
  </si>
  <si>
    <t>Auto Total Interest Due:</t>
  </si>
  <si>
    <t>Motion Picture Total Interest Due:</t>
  </si>
  <si>
    <t>Bicycle Excise Total Interest Due:</t>
  </si>
  <si>
    <t>Balance:</t>
  </si>
  <si>
    <t>Use Tax, Total Amount Subject to Tax:</t>
  </si>
  <si>
    <t>Use Tax Total:  x 3.07%</t>
  </si>
  <si>
    <t>Total Tax Due (Sales, Excess &amp; Use):</t>
  </si>
  <si>
    <t>Computation of Use Tax is a self calculating field</t>
  </si>
  <si>
    <t xml:space="preserve">To report changes to the Lodgers, Automobile Rental Tax, Motion Picture Theatre Admissions Tax or Bicycle Excise Tax please see worksheet Special Taxes to Amend. Do not file unless adjustments are needed. </t>
  </si>
  <si>
    <t>List the total amount subject to use tax</t>
  </si>
  <si>
    <t>Amount Paid, you will list what you paid on the original return and you will list if you are paying more against the amended return.</t>
  </si>
  <si>
    <t>13.</t>
  </si>
  <si>
    <t>Signature Page is required when filing an amended return, include a brief description of why you are amending the tax return(s) and attach to the amended return(s).</t>
  </si>
  <si>
    <t>Total Tax Due Subject to Penalty (Sales, Excess &amp; Use):</t>
  </si>
  <si>
    <t>2023 The City of Colorado Springs Amended Return Worksheet</t>
  </si>
  <si>
    <t>2022 The City of Colorado Springs Amended Return Worksheet</t>
  </si>
  <si>
    <r>
      <t xml:space="preserve">Total Due and Payable </t>
    </r>
    <r>
      <rPr>
        <b/>
        <sz val="11"/>
        <color rgb="FFFF0000"/>
        <rFont val="Calibri"/>
        <family val="2"/>
      </rPr>
      <t>plus Disposable Bag Fee</t>
    </r>
    <r>
      <rPr>
        <b/>
        <sz val="11"/>
        <color theme="1"/>
        <rFont val="Calibri"/>
        <family val="2"/>
      </rPr>
      <t>:</t>
    </r>
  </si>
  <si>
    <t>($.10 PER BAG, SUBMIT 60% TO CITY, BUS RETAINS 40%)</t>
  </si>
  <si>
    <t>Add: Disposable Bag Fee Collected</t>
  </si>
  <si>
    <t>Add: Disposable Bag Fee Collected ($.10 per bag, submit 60% to City, Business retains 40%)</t>
  </si>
  <si>
    <t>14.</t>
  </si>
  <si>
    <t>Signature Page. Explanation of changes to tax period(s):</t>
  </si>
  <si>
    <t>Amended Returns cannot be filed online. Balances due cannot be paid online. Credits cannot be used on future returns online.</t>
  </si>
  <si>
    <t>D. Non-Secured Interest (Bad Debts Charged Off)</t>
  </si>
  <si>
    <t>Interest:   x 1.167%</t>
  </si>
  <si>
    <t xml:space="preserve">Lodgers Interest *1.167% = </t>
  </si>
  <si>
    <t xml:space="preserve">Auto Rental Interest *1.167% = </t>
  </si>
  <si>
    <t xml:space="preserve">Motion Picture Interest 1.167% = </t>
  </si>
  <si>
    <t xml:space="preserve">Bicycle Excise Interest 1.167% = </t>
  </si>
  <si>
    <t>Due Date</t>
  </si>
  <si>
    <t>Original Payment Date</t>
  </si>
  <si>
    <t>Interest</t>
  </si>
  <si>
    <t>Total Paid Column C</t>
  </si>
  <si>
    <t>Total Paid Column D</t>
  </si>
  <si>
    <t>Credit or Balance from Amendment</t>
  </si>
  <si>
    <t xml:space="preserve">Total Due = </t>
  </si>
  <si>
    <t xml:space="preserve">Total Paid Column C = </t>
  </si>
  <si>
    <t>Total Amount Paid Against the Original Return</t>
  </si>
  <si>
    <t xml:space="preserve">Total Paid Column D = </t>
  </si>
  <si>
    <t xml:space="preserve">Amount Paying Against this Amendment </t>
  </si>
  <si>
    <t xml:space="preserve">Balance = </t>
  </si>
  <si>
    <t xml:space="preserve">Total Credit or Balance from Amendment </t>
  </si>
  <si>
    <t>Due date of Return</t>
  </si>
  <si>
    <t>Due Date of Return</t>
  </si>
  <si>
    <t>Total Due and Payable</t>
  </si>
  <si>
    <t>2024 The City of Colorado Springs Amended Return Worksheet</t>
  </si>
  <si>
    <t>CITY OF COLORADO SPRINGS</t>
  </si>
  <si>
    <t>SALES TAX OFFICE</t>
  </si>
  <si>
    <t>Schedule C Worksheet, Header Information: Column C, Rows 2-6</t>
  </si>
  <si>
    <t>List your Entity (Legal Business Name (row 2)</t>
  </si>
  <si>
    <t>List your DBA (Doing Business As) (row 3)</t>
  </si>
  <si>
    <t>List the Primary License Number (this is the main number that the subsidiary accounts are consolidated to) (row 4)</t>
  </si>
  <si>
    <t>List the Month Ending Tax Period (Month/Year) you are requesting to amend (row 5)</t>
  </si>
  <si>
    <t>List the Due Date of the Tax Return (00/00/0000) you are requesting to amend (row 6)</t>
  </si>
  <si>
    <t>Schedule C Worksheet., Gross &amp; Net Sales Per Location: Columns A-B, D-E, G-H, J-K, Rows 8-37</t>
  </si>
  <si>
    <t>List the 8 digit Account Number associated with the Physical Address (column A), you will reference all accounts when submitting an amended return</t>
  </si>
  <si>
    <t>List the Physical Address of the Location including the zip code (column B), you will reference all locations when submitting an amended return</t>
  </si>
  <si>
    <t>Originally Reported Gross Sales, the information listed in this column will need to be the same figures reported initially (column D)</t>
  </si>
  <si>
    <t>Originally Reported Net Sales, the information listed in this column will need to be the same figures reported initially (column E)</t>
  </si>
  <si>
    <t>Amended Return - what should have been reported Gross Sales, list in this column what the actual gross sales should have been (column G)</t>
  </si>
  <si>
    <t>Amended Return - what should have been reported Net Sales, list in this column what the actual net sales should have been (column H)</t>
  </si>
  <si>
    <t>Reported Difference - for sales tax internal calculations Gross &amp; Net Sales, this is the difference between the original figures reported and the amended figures being reported. Column J &amp; K are for the sales tax office internal calculations only.</t>
  </si>
  <si>
    <t>If you are a use tax only account, not collecting sales tax proceed to row 31 of the Sales Tax Amended Return Worksheet</t>
  </si>
  <si>
    <t>Sales Tax Amended Return Worksheet, Consolidated Account</t>
  </si>
  <si>
    <t xml:space="preserve">Select the worksheet coordinating with the applicable year you are amending </t>
  </si>
  <si>
    <t>If several months or quarters needing to be amended please use a schedule C and worksheet per month or quarter, note you will not be able to amend tax periods more than three years old.</t>
  </si>
  <si>
    <t>Original Return Filed, Gross Sales &amp; Service (column C, row 8), list the total amount provided on the Schedule C from Column D, Row 38</t>
  </si>
  <si>
    <t>Amended Return, Gross Sales &amp; Service (column D, row 8), list the total amount provided on the Schedule C from Column G, Row 38</t>
  </si>
  <si>
    <t>Lines 2A (Add: Bad Debts Collected), Deductions: 3A-3K, you will need to list the appropriate information in these fields for both the original column and amended column.</t>
  </si>
  <si>
    <t>Total Tax Deductions is a self calculating field</t>
  </si>
  <si>
    <t>Original Return Filed, Net Taxable Sales (column C, row 25), the total amount should match the Schedule C from Column E, Row 38</t>
  </si>
  <si>
    <t>Amended Return, Net Taxable Sales (column D, row 25), the total amount should match the Schedule C from Column H, Row 38</t>
  </si>
  <si>
    <t>Computation of Sales Tax is a self calculating field</t>
  </si>
  <si>
    <t>Total Tax Due is a self-calculating field for Sales Tax, Excess Tax &amp; Use Tax total due (Disposable Bag Fee not included, not subject to penalty for late filing. This is meant to calculate the penalty correctly).</t>
  </si>
  <si>
    <t>Penalties, if your original filing was late, your amended return will be considered late. If you filed on time for this tax period, you will not be penalized for filing an amended return.</t>
  </si>
  <si>
    <t>15.</t>
  </si>
  <si>
    <t>16.</t>
  </si>
  <si>
    <t>17.</t>
  </si>
  <si>
    <t>Please keep a copy of these forms for your records for a period of 3 calender years.</t>
  </si>
  <si>
    <t>ACCOUNT NUMBER (FOR THIS LOCATION)</t>
  </si>
  <si>
    <t>PHYSICAL ADDRESS OF LOCATION</t>
  </si>
  <si>
    <t>ORIGINALLY REPORTED GROSS SALES</t>
  </si>
  <si>
    <t>ORIGINALLY REPORTED NET SALES</t>
  </si>
  <si>
    <t>AMENDED RETURN -  WHAT SHOULD HAVE BEEN REPORTED GROSS</t>
  </si>
  <si>
    <t>AMENDED RETURN - WHAT SHOULD HAVE BEEN REPORTED NET</t>
  </si>
  <si>
    <t>REPORTED DIFFERENCE - FOR SALES TAX INTERNAL CALCULATIONS GROSS</t>
  </si>
  <si>
    <t>REPORTED DIFFERENCE - FOR SALES TAX INTERNAL CALCULATIONS NET</t>
  </si>
  <si>
    <t>TOTALS</t>
  </si>
  <si>
    <t>SCHEDULE C</t>
  </si>
  <si>
    <t>ENTITY (LEGAL BUSINESS NAME)</t>
  </si>
  <si>
    <t>DOING BUSINESS AS (DBA)</t>
  </si>
  <si>
    <t>PRIMARY LICENSE NUMBER</t>
  </si>
  <si>
    <t>MONTH ENDING TAX PERIOD (MONTH/YEAR)</t>
  </si>
  <si>
    <t>DUE DATE OF TAX RETURN (00/00/0000)</t>
  </si>
  <si>
    <t xml:space="preserve">Due Date of Tax Return (00/00/0000): </t>
  </si>
  <si>
    <t>Reason:</t>
  </si>
  <si>
    <t>Type: reason for deduction 3k, here</t>
  </si>
  <si>
    <t>THE CITY OF COLORADO SPRINGS                                                        
SALES TAX  AMENDED RETURN WORKSHEET</t>
  </si>
  <si>
    <r>
      <t xml:space="preserve">12. Penalties: If your original filing was </t>
    </r>
    <r>
      <rPr>
        <sz val="11"/>
        <color rgb="FFC00000"/>
        <rFont val="Calibri"/>
        <family val="2"/>
      </rPr>
      <t>late</t>
    </r>
    <r>
      <rPr>
        <sz val="11"/>
        <color theme="1"/>
        <rFont val="Calibri"/>
        <family val="2"/>
      </rPr>
      <t xml:space="preserve"> your amended return will be </t>
    </r>
    <r>
      <rPr>
        <sz val="11"/>
        <color rgb="FFC00000"/>
        <rFont val="Calibri"/>
        <family val="2"/>
      </rPr>
      <t>late</t>
    </r>
    <r>
      <rPr>
        <sz val="11"/>
        <color theme="1"/>
        <rFont val="Calibri"/>
        <family val="2"/>
      </rPr>
      <t>, if you were on time no billing for penalty, interest or cost of collection</t>
    </r>
  </si>
  <si>
    <t>Tax Return Due Date</t>
  </si>
  <si>
    <t>ALL SUPPORTING DOCUMENTATION REQUIRED</t>
  </si>
  <si>
    <t>Calculating Interest, Interest is only applied if Original Filing of Return was Late</t>
  </si>
  <si>
    <t>internal use only</t>
  </si>
  <si>
    <t>2024 CONSOLIDATED ACCOUNTS: SCHEDULE C &amp;
ALL SUPPORTING DOCUMENTATION REQUIRED</t>
  </si>
  <si>
    <t>from the initial submission</t>
  </si>
  <si>
    <t>adjustment, reserved for</t>
  </si>
  <si>
    <t>adjustment, reserved</t>
  </si>
  <si>
    <t>list the exact information</t>
  </si>
  <si>
    <t>from the initial submission.</t>
  </si>
  <si>
    <t>for internal use only.</t>
  </si>
  <si>
    <t>been reported this way.</t>
  </si>
  <si>
    <t>been reported this way</t>
  </si>
  <si>
    <t>correction: this should have</t>
  </si>
  <si>
    <t>THE CITY OF COLORADO SPRINGS
SALES TAX  AMENDED RETURN WORKSHEET</t>
  </si>
  <si>
    <t>2023 CONSOLIDATED ACCOUNTS: SCHEDULE C &amp;
ALL SUPPORTING DOCUMENTATION REQUIRED</t>
  </si>
  <si>
    <r>
      <t xml:space="preserve">12. Penalties: If your original filing was </t>
    </r>
    <r>
      <rPr>
        <sz val="11"/>
        <color rgb="FFC00000"/>
        <rFont val="Calibri"/>
        <family val="2"/>
      </rPr>
      <t xml:space="preserve">late </t>
    </r>
    <r>
      <rPr>
        <sz val="11"/>
        <color theme="1"/>
        <rFont val="Calibri"/>
        <family val="2"/>
      </rPr>
      <t xml:space="preserve">your amended return will be </t>
    </r>
    <r>
      <rPr>
        <sz val="11"/>
        <color rgb="FFC00000"/>
        <rFont val="Calibri"/>
        <family val="2"/>
      </rPr>
      <t>late</t>
    </r>
    <r>
      <rPr>
        <sz val="11"/>
        <color theme="1"/>
        <rFont val="Calibri"/>
        <family val="2"/>
      </rPr>
      <t>, if you were on time no billing for penalty, interest or cost of collection</t>
    </r>
  </si>
  <si>
    <t>2022 CONSOLIDATED ACCOUNTS: SCHEDULE C &amp;
ALL SUPPORTING DOCUMENTATION REQUIRED</t>
  </si>
  <si>
    <r>
      <rPr>
        <b/>
        <sz val="11"/>
        <color theme="1"/>
        <rFont val="Calibri"/>
        <family val="2"/>
        <scheme val="minor"/>
      </rPr>
      <t>If you owe additional money</t>
    </r>
    <r>
      <rPr>
        <sz val="11"/>
        <color theme="1"/>
        <rFont val="Calibri"/>
        <family val="2"/>
        <scheme val="minor"/>
      </rPr>
      <t xml:space="preserve"> to the City of Colorado Springs you will need to remit the payment (payable to The City of Colorado Springs), the amended return worksheet, and the signature page. The mailing address for additional payment(s) is as follows:</t>
    </r>
  </si>
  <si>
    <r>
      <rPr>
        <b/>
        <sz val="11"/>
        <color theme="1"/>
        <rFont val="Calibri"/>
        <family val="2"/>
        <scheme val="minor"/>
      </rPr>
      <t>If your account is to be credited</t>
    </r>
    <r>
      <rPr>
        <sz val="11"/>
        <color theme="1"/>
        <rFont val="Calibri"/>
        <family val="2"/>
        <scheme val="minor"/>
      </rPr>
      <t>, if the balance is more than $75.00 dollars on an existing active account you may request a refund. If the balance is less than $75.00 dollars on an existing active account you will need to use that credit on a future return. If the credit is larger than $500.00 dollars an auditor will review your amended return and could request additional information before crediting your account. The mailing address for amended returns not requiring additional payment is as follows:</t>
    </r>
  </si>
  <si>
    <t>THE CITY OF COLORADO SPRINGS SALES TAX AMENDED RETURN WORKSHEET</t>
  </si>
  <si>
    <t xml:space="preserve">CONSOLIDATED ACCOUNTS </t>
  </si>
  <si>
    <t>This amended return file is designated for consolidated accounts, wherein multiple subsidiary accounts are filed under a single FEIN number with one primary account. The Schedule C is required for all amended tax periods. 
It's important to note that amended returns cannot be submitted online.</t>
  </si>
  <si>
    <t xml:space="preserve">list the exact information </t>
  </si>
  <si>
    <t xml:space="preserve">Lodgers Interest *1.417% = </t>
  </si>
  <si>
    <t xml:space="preserve">Auto Rental Interest *1.417% = </t>
  </si>
  <si>
    <t xml:space="preserve">Motion Picture Interest 1.417% = </t>
  </si>
  <si>
    <t xml:space="preserve">Bicycle Excise Interest 1.417% = </t>
  </si>
  <si>
    <t xml:space="preserve">Lodgers Interest *1.0% = </t>
  </si>
  <si>
    <t xml:space="preserve">Auto Rental Interest *1.0% = </t>
  </si>
  <si>
    <t xml:space="preserve">Motion Picture Interest 1.0% = </t>
  </si>
  <si>
    <t xml:space="preserve">Bicycle Excise Interest 1.0% = </t>
  </si>
  <si>
    <t>Interest:   x 1.417%</t>
  </si>
  <si>
    <t>Interest:   x 1.0%</t>
  </si>
  <si>
    <t>Primary License Number:</t>
  </si>
  <si>
    <t>2025 CONSOLIDATED ACCOUNTS: SCHEDULE C &amp;
ALL SUPPORTING DOCUMENTATION REQUIRED (CREDIT &amp; DEBIT)</t>
  </si>
  <si>
    <t>2025 The City of Colorado Springs Amended Return Worksheet</t>
  </si>
  <si>
    <t>ALL SUPPORTING DOCUMENTATION REQUIRED (DEBIT &amp; CREDIT)</t>
  </si>
  <si>
    <t>Interest:   x 1.50%</t>
  </si>
  <si>
    <t xml:space="preserve">Lodgers Interest *1.50% = </t>
  </si>
  <si>
    <t xml:space="preserve">Auto Rental Interest *1.50% = </t>
  </si>
  <si>
    <t xml:space="preserve">Motion Picture Interest 1.50% = </t>
  </si>
  <si>
    <t xml:space="preserve">Bicycle Excise Interest 1.50% = </t>
  </si>
  <si>
    <r>
      <t xml:space="preserve">Amended Return Instructions: 
•	Provide a reason for the amendment in the space below.
•	All supporting documentation must be included (Debits &amp; Credits).
•	Management will audit all amended returns.
•	Submit individual worksheets and a single signature page for each period to be amended. 
•	Overpayments exceeding $0 will be refunded via check within </t>
    </r>
    <r>
      <rPr>
        <b/>
        <sz val="11"/>
        <color theme="1"/>
        <rFont val="Calibri"/>
        <family val="2"/>
        <scheme val="minor"/>
      </rPr>
      <t>4-8 weeks</t>
    </r>
    <r>
      <rPr>
        <sz val="11"/>
        <color theme="1"/>
        <rFont val="Calibri"/>
        <family val="2"/>
        <scheme val="minor"/>
      </rPr>
      <t xml:space="preserve">.
•	Overpayments under $20 will be applied to future returns filed by mail. </t>
    </r>
  </si>
  <si>
    <t xml:space="preserve">Amount Subject to Retail Marijuana Tax: </t>
  </si>
  <si>
    <t xml:space="preserve">Retail Marijuana Tax *5.0% = </t>
  </si>
  <si>
    <t xml:space="preserve">Retail Marijuana Penalty *10% = </t>
  </si>
  <si>
    <t xml:space="preserve">Retail Marijuana Interest *1.50% = </t>
  </si>
  <si>
    <t>Enter Total Amount Subject to Marijuana Tax</t>
  </si>
  <si>
    <t>Computation of Tax, Retail Marijuana Sales Tax</t>
  </si>
  <si>
    <t>Penalty is only due, if originally late, total tax * 10% or min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</si>
</sst>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9" x14ac:knownFonts="1">
    <font>
      <sz val="11"/>
      <color theme="1"/>
      <name val="Century Gothic"/>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entury Gothic"/>
      <family val="2"/>
    </font>
    <font>
      <sz val="11"/>
      <color theme="1"/>
      <name val="Calibri"/>
      <family val="2"/>
    </font>
    <font>
      <b/>
      <sz val="12"/>
      <color theme="1"/>
      <name val="Calibri"/>
      <family val="2"/>
    </font>
    <font>
      <b/>
      <sz val="11"/>
      <color theme="1"/>
      <name val="Calibri"/>
      <family val="2"/>
    </font>
    <font>
      <sz val="11"/>
      <color theme="1"/>
      <name val="Lao UI"/>
      <family val="2"/>
    </font>
    <font>
      <b/>
      <sz val="11"/>
      <color theme="1"/>
      <name val="Lao UI"/>
      <family val="2"/>
    </font>
    <font>
      <b/>
      <sz val="16"/>
      <color theme="1"/>
      <name val="Lao UI"/>
      <family val="2"/>
    </font>
    <font>
      <b/>
      <sz val="10"/>
      <color theme="1"/>
      <name val="Lao UI"/>
      <family val="2"/>
    </font>
    <font>
      <sz val="10"/>
      <color theme="1"/>
      <name val="Lao UI"/>
      <family val="2"/>
    </font>
    <font>
      <sz val="9"/>
      <color indexed="81"/>
      <name val="Tahoma"/>
      <family val="2"/>
    </font>
    <font>
      <b/>
      <sz val="9"/>
      <color indexed="81"/>
      <name val="Tahoma"/>
      <family val="2"/>
    </font>
    <font>
      <sz val="11"/>
      <color rgb="FFFF0000"/>
      <name val="Calibri"/>
      <family val="2"/>
    </font>
    <font>
      <b/>
      <sz val="11"/>
      <color theme="1"/>
      <name val="Calibri"/>
      <family val="2"/>
      <scheme val="minor"/>
    </font>
    <font>
      <b/>
      <sz val="13"/>
      <color theme="1"/>
      <name val="Calibri"/>
      <family val="2"/>
      <scheme val="minor"/>
    </font>
    <font>
      <b/>
      <sz val="12"/>
      <color theme="1"/>
      <name val="Calibri"/>
      <family val="2"/>
      <scheme val="minor"/>
    </font>
    <font>
      <b/>
      <sz val="11"/>
      <color rgb="FFC00000"/>
      <name val="Calibri"/>
      <family val="2"/>
      <scheme val="minor"/>
    </font>
    <font>
      <b/>
      <sz val="11"/>
      <color rgb="FFFF0000"/>
      <name val="Calibri"/>
      <family val="2"/>
    </font>
    <font>
      <sz val="11"/>
      <color theme="0"/>
      <name val="Calibri"/>
      <family val="2"/>
      <scheme val="minor"/>
    </font>
    <font>
      <b/>
      <sz val="12"/>
      <color rgb="FFC00000"/>
      <name val="Calibri"/>
      <family val="2"/>
    </font>
    <font>
      <b/>
      <sz val="11"/>
      <color rgb="FFC00000"/>
      <name val="Calibri"/>
      <family val="2"/>
    </font>
    <font>
      <b/>
      <sz val="12"/>
      <color theme="1" tint="4.9989318521683403E-2"/>
      <name val="Calibri"/>
      <family val="2"/>
    </font>
    <font>
      <sz val="11"/>
      <color rgb="FFC00000"/>
      <name val="Calibri"/>
      <family val="2"/>
    </font>
    <font>
      <sz val="11"/>
      <color rgb="FF000000"/>
      <name val="Calibri"/>
      <family val="2"/>
    </font>
    <font>
      <sz val="11"/>
      <color indexed="81"/>
      <name val="Calibri"/>
      <family val="2"/>
      <scheme val="minor"/>
    </font>
    <font>
      <b/>
      <sz val="11"/>
      <color indexed="81"/>
      <name val="Calibri"/>
      <family val="2"/>
      <scheme val="minor"/>
    </font>
    <font>
      <b/>
      <sz val="13"/>
      <color rgb="FFC00000"/>
      <name val="Calibri"/>
      <family val="2"/>
      <scheme val="minor"/>
    </font>
    <font>
      <sz val="11"/>
      <color theme="5" tint="-0.499984740745262"/>
      <name val="Calibri"/>
      <family val="2"/>
      <scheme val="minor"/>
    </font>
    <font>
      <b/>
      <sz val="12"/>
      <color rgb="FFC00000"/>
      <name val="Calibri"/>
      <family val="2"/>
      <scheme val="minor"/>
    </font>
    <font>
      <sz val="11"/>
      <name val="Calibri"/>
      <family val="2"/>
      <scheme val="minor"/>
    </font>
    <font>
      <b/>
      <sz val="11"/>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96CED6"/>
        <bgColor indexed="64"/>
      </patternFill>
    </fill>
    <fill>
      <patternFill patternType="solid">
        <fgColor rgb="FFE4F8F8"/>
        <bgColor indexed="64"/>
      </patternFill>
    </fill>
    <fill>
      <patternFill patternType="solid">
        <fgColor theme="9" tint="0.79998168889431442"/>
        <bgColor indexed="64"/>
      </patternFill>
    </fill>
    <fill>
      <patternFill patternType="solid">
        <fgColor rgb="FFF3E697"/>
        <bgColor indexed="64"/>
      </patternFill>
    </fill>
    <fill>
      <patternFill patternType="solid">
        <fgColor theme="1"/>
        <bgColor indexed="64"/>
      </patternFill>
    </fill>
  </fills>
  <borders count="106">
    <border>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medium">
        <color theme="1" tint="0.24994659260841701"/>
      </right>
      <top style="medium">
        <color theme="1" tint="0.24994659260841701"/>
      </top>
      <bottom style="thin">
        <color theme="1" tint="0.499984740745262"/>
      </bottom>
      <diagonal/>
    </border>
    <border>
      <left/>
      <right style="thin">
        <color theme="1" tint="0.499984740745262"/>
      </right>
      <top style="medium">
        <color theme="1" tint="0.24994659260841701"/>
      </top>
      <bottom style="thin">
        <color theme="1" tint="0.499984740745262"/>
      </bottom>
      <diagonal/>
    </border>
    <border>
      <left style="thin">
        <color theme="1" tint="0.499984740745262"/>
      </left>
      <right style="thin">
        <color theme="1" tint="0.499984740745262"/>
      </right>
      <top style="medium">
        <color theme="1" tint="0.24994659260841701"/>
      </top>
      <bottom style="thin">
        <color theme="1" tint="0.499984740745262"/>
      </bottom>
      <diagonal/>
    </border>
    <border>
      <left style="thin">
        <color theme="1" tint="0.499984740745262"/>
      </left>
      <right style="thin">
        <color theme="1" tint="0.24994659260841701"/>
      </right>
      <top style="medium">
        <color theme="1" tint="0.24994659260841701"/>
      </top>
      <bottom style="thin">
        <color theme="1" tint="0.499984740745262"/>
      </bottom>
      <diagonal/>
    </border>
    <border>
      <left style="thin">
        <color theme="1" tint="0.24994659260841701"/>
      </left>
      <right style="medium">
        <color theme="1" tint="0.24994659260841701"/>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24994659260841701"/>
      </right>
      <top style="thin">
        <color theme="1" tint="0.499984740745262"/>
      </top>
      <bottom style="thin">
        <color theme="1" tint="0.499984740745262"/>
      </bottom>
      <diagonal/>
    </border>
    <border>
      <left style="thin">
        <color theme="1" tint="0.24994659260841701"/>
      </left>
      <right style="medium">
        <color theme="1" tint="0.24994659260841701"/>
      </right>
      <top style="thin">
        <color theme="1" tint="0.499984740745262"/>
      </top>
      <bottom style="thin">
        <color theme="1" tint="0.24994659260841701"/>
      </bottom>
      <diagonal/>
    </border>
    <border>
      <left/>
      <right style="thin">
        <color theme="1" tint="0.499984740745262"/>
      </right>
      <top style="thin">
        <color theme="1" tint="0.499984740745262"/>
      </top>
      <bottom style="thin">
        <color theme="1" tint="0.24994659260841701"/>
      </bottom>
      <diagonal/>
    </border>
    <border>
      <left style="thin">
        <color theme="1" tint="0.499984740745262"/>
      </left>
      <right style="thin">
        <color theme="1" tint="0.499984740745262"/>
      </right>
      <top style="thin">
        <color theme="1" tint="0.499984740745262"/>
      </top>
      <bottom style="thin">
        <color theme="1" tint="0.24994659260841701"/>
      </bottom>
      <diagonal/>
    </border>
    <border>
      <left style="thin">
        <color theme="1" tint="0.499984740745262"/>
      </left>
      <right style="thin">
        <color theme="1" tint="0.24994659260841701"/>
      </right>
      <top style="thin">
        <color theme="1" tint="0.499984740745262"/>
      </top>
      <bottom style="thin">
        <color theme="1" tint="0.24994659260841701"/>
      </bottom>
      <diagonal/>
    </border>
    <border>
      <left/>
      <right/>
      <top style="thin">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499984740745262"/>
      </right>
      <top style="medium">
        <color theme="1" tint="0.24994659260841701"/>
      </top>
      <bottom style="thin">
        <color theme="1" tint="0.499984740745262"/>
      </bottom>
      <diagonal/>
    </border>
    <border>
      <left style="thin">
        <color theme="1" tint="0.24994659260841701"/>
      </left>
      <right style="thin">
        <color theme="1" tint="0.499984740745262"/>
      </right>
      <top style="thin">
        <color theme="1" tint="0.499984740745262"/>
      </top>
      <bottom style="thin">
        <color theme="1" tint="0.499984740745262"/>
      </bottom>
      <diagonal/>
    </border>
    <border>
      <left style="thin">
        <color theme="1" tint="0.24994659260841701"/>
      </left>
      <right style="thin">
        <color theme="1" tint="0.499984740745262"/>
      </right>
      <top style="thin">
        <color theme="1" tint="0.499984740745262"/>
      </top>
      <bottom style="thin">
        <color theme="1" tint="0.24994659260841701"/>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1" tint="0.499984740745262"/>
      </right>
      <top style="thin">
        <color theme="1" tint="0.499984740745262"/>
      </top>
      <bottom/>
      <diagonal/>
    </border>
    <border>
      <left style="thin">
        <color theme="1" tint="0.24994659260841701"/>
      </left>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right/>
      <top/>
      <bottom style="thin">
        <color theme="1" tint="0.499984740745262"/>
      </bottom>
      <diagonal/>
    </border>
    <border>
      <left style="thin">
        <color theme="1" tint="0.499984740745262"/>
      </left>
      <right style="thin">
        <color theme="1" tint="0.499984740745262"/>
      </right>
      <top/>
      <bottom style="thin">
        <color theme="1" tint="0.2499465926084170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1"/>
      </top>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theme="1" tint="0.24994659260841701"/>
      </top>
      <bottom style="thin">
        <color indexed="64"/>
      </bottom>
      <diagonal/>
    </border>
    <border>
      <left/>
      <right style="medium">
        <color theme="1" tint="0.24994659260841701"/>
      </right>
      <top/>
      <bottom style="thin">
        <color indexed="64"/>
      </bottom>
      <diagonal/>
    </border>
    <border>
      <left/>
      <right style="medium">
        <color theme="1" tint="0.24994659260841701"/>
      </right>
      <top style="medium">
        <color theme="1" tint="0.24994659260841701"/>
      </top>
      <bottom style="thin">
        <color indexed="64"/>
      </bottom>
      <diagonal/>
    </border>
    <border>
      <left/>
      <right style="medium">
        <color theme="1" tint="0.24994659260841701"/>
      </right>
      <top style="thin">
        <color indexed="64"/>
      </top>
      <bottom style="thin">
        <color indexed="64"/>
      </bottom>
      <diagonal/>
    </border>
  </borders>
  <cellStyleXfs count="4">
    <xf numFmtId="0" fontId="0" fillId="0" borderId="0"/>
    <xf numFmtId="43" fontId="9" fillId="0" borderId="0" applyFont="0" applyFill="0" applyBorder="0" applyAlignment="0" applyProtection="0"/>
    <xf numFmtId="0" fontId="8" fillId="5" borderId="0" applyNumberFormat="0" applyBorder="0" applyAlignment="0" applyProtection="0"/>
    <xf numFmtId="0" fontId="8" fillId="6" borderId="0" applyNumberFormat="0" applyBorder="0" applyAlignment="0" applyProtection="0"/>
  </cellStyleXfs>
  <cellXfs count="371">
    <xf numFmtId="0" fontId="0" fillId="0" borderId="0" xfId="0"/>
    <xf numFmtId="43" fontId="10" fillId="0" borderId="0" xfId="1" applyFont="1" applyBorder="1" applyProtection="1">
      <protection locked="0"/>
    </xf>
    <xf numFmtId="11" fontId="10" fillId="0" borderId="0" xfId="1" applyNumberFormat="1" applyFont="1" applyBorder="1" applyProtection="1">
      <protection locked="0"/>
    </xf>
    <xf numFmtId="0" fontId="10" fillId="0" borderId="0" xfId="0" applyFont="1" applyProtection="1">
      <protection locked="0"/>
    </xf>
    <xf numFmtId="0" fontId="10" fillId="0" borderId="1" xfId="0" applyFont="1" applyBorder="1" applyProtection="1">
      <protection locked="0"/>
    </xf>
    <xf numFmtId="43" fontId="10" fillId="2" borderId="7" xfId="1" applyFont="1" applyFill="1" applyBorder="1" applyProtection="1">
      <protection locked="0"/>
    </xf>
    <xf numFmtId="43" fontId="10" fillId="2" borderId="8" xfId="1" applyFont="1" applyFill="1" applyBorder="1" applyProtection="1">
      <protection locked="0"/>
    </xf>
    <xf numFmtId="43" fontId="10" fillId="2" borderId="10" xfId="1" applyFont="1" applyFill="1" applyBorder="1" applyProtection="1">
      <protection locked="0"/>
    </xf>
    <xf numFmtId="0" fontId="10" fillId="0" borderId="2" xfId="0" applyFont="1" applyBorder="1" applyProtection="1">
      <protection locked="0"/>
    </xf>
    <xf numFmtId="43" fontId="10" fillId="0" borderId="6" xfId="1" applyFont="1" applyBorder="1" applyProtection="1">
      <protection locked="0"/>
    </xf>
    <xf numFmtId="43" fontId="10" fillId="0" borderId="5" xfId="1" applyFont="1" applyBorder="1" applyProtection="1">
      <protection locked="0"/>
    </xf>
    <xf numFmtId="0" fontId="10" fillId="2" borderId="0" xfId="0" applyFont="1" applyFill="1" applyProtection="1">
      <protection locked="0"/>
    </xf>
    <xf numFmtId="43" fontId="10" fillId="2" borderId="6" xfId="1" applyFont="1" applyFill="1" applyBorder="1" applyProtection="1">
      <protection locked="0"/>
    </xf>
    <xf numFmtId="43" fontId="10" fillId="2" borderId="5" xfId="1" applyFont="1" applyFill="1" applyBorder="1" applyProtection="1">
      <protection locked="0"/>
    </xf>
    <xf numFmtId="43" fontId="10" fillId="2" borderId="9" xfId="1" applyFont="1" applyFill="1" applyBorder="1" applyProtection="1">
      <protection locked="0"/>
    </xf>
    <xf numFmtId="43" fontId="10" fillId="2" borderId="6" xfId="1" applyFont="1" applyFill="1" applyBorder="1" applyAlignment="1" applyProtection="1">
      <alignment horizontal="left"/>
      <protection locked="0"/>
    </xf>
    <xf numFmtId="43" fontId="10" fillId="2" borderId="5" xfId="1" applyFont="1" applyFill="1" applyBorder="1" applyAlignment="1" applyProtection="1">
      <alignment horizontal="left"/>
      <protection locked="0"/>
    </xf>
    <xf numFmtId="43" fontId="10" fillId="2" borderId="9" xfId="1" applyFont="1" applyFill="1" applyBorder="1" applyAlignment="1" applyProtection="1">
      <alignment horizontal="left"/>
      <protection locked="0"/>
    </xf>
    <xf numFmtId="11" fontId="10" fillId="0" borderId="0" xfId="1" applyNumberFormat="1" applyFont="1" applyFill="1" applyBorder="1" applyProtection="1">
      <protection locked="0"/>
    </xf>
    <xf numFmtId="43" fontId="10" fillId="0" borderId="0" xfId="1" applyFont="1" applyFill="1" applyBorder="1" applyProtection="1">
      <protection locked="0"/>
    </xf>
    <xf numFmtId="43" fontId="10" fillId="0" borderId="0" xfId="1" applyFont="1" applyProtection="1">
      <protection locked="0"/>
    </xf>
    <xf numFmtId="11" fontId="10" fillId="0" borderId="0" xfId="1" applyNumberFormat="1" applyFont="1" applyProtection="1">
      <protection locked="0"/>
    </xf>
    <xf numFmtId="0" fontId="10" fillId="2" borderId="1" xfId="0" applyFont="1" applyFill="1" applyBorder="1" applyAlignment="1" applyProtection="1">
      <alignment horizontal="left"/>
      <protection locked="0"/>
    </xf>
    <xf numFmtId="0" fontId="13" fillId="0" borderId="0" xfId="0" applyFont="1" applyProtection="1">
      <protection locked="0"/>
    </xf>
    <xf numFmtId="0" fontId="14" fillId="0" borderId="0" xfId="0" applyFont="1" applyAlignment="1" applyProtection="1">
      <alignment horizontal="left" wrapText="1"/>
      <protection locked="0"/>
    </xf>
    <xf numFmtId="0" fontId="17" fillId="0" borderId="0" xfId="0" applyFont="1" applyAlignment="1" applyProtection="1">
      <alignment horizontal="right"/>
      <protection locked="0"/>
    </xf>
    <xf numFmtId="43" fontId="10" fillId="0" borderId="15" xfId="1" applyFont="1" applyBorder="1" applyProtection="1">
      <protection locked="0"/>
    </xf>
    <xf numFmtId="43" fontId="10" fillId="0" borderId="18" xfId="1" applyFont="1" applyBorder="1" applyProtection="1">
      <protection locked="0"/>
    </xf>
    <xf numFmtId="43" fontId="10" fillId="7" borderId="6" xfId="1" applyFont="1" applyFill="1" applyBorder="1" applyProtection="1"/>
    <xf numFmtId="43" fontId="10" fillId="7" borderId="5" xfId="1" applyFont="1" applyFill="1" applyBorder="1" applyProtection="1"/>
    <xf numFmtId="43" fontId="10" fillId="7" borderId="9" xfId="1" applyFont="1" applyFill="1" applyBorder="1" applyProtection="1"/>
    <xf numFmtId="0" fontId="10" fillId="7" borderId="17" xfId="0" applyFont="1" applyFill="1" applyBorder="1" applyAlignment="1" applyProtection="1">
      <alignment horizontal="right"/>
      <protection locked="0"/>
    </xf>
    <xf numFmtId="43" fontId="10" fillId="7" borderId="17" xfId="1" applyFont="1" applyFill="1" applyBorder="1" applyProtection="1"/>
    <xf numFmtId="11" fontId="10" fillId="7" borderId="17" xfId="1" applyNumberFormat="1" applyFont="1" applyFill="1" applyBorder="1" applyProtection="1">
      <protection locked="0"/>
    </xf>
    <xf numFmtId="0" fontId="10" fillId="7" borderId="17" xfId="0" applyFont="1" applyFill="1" applyBorder="1" applyAlignment="1" applyProtection="1">
      <alignment horizontal="right" wrapText="1"/>
      <protection locked="0"/>
    </xf>
    <xf numFmtId="43" fontId="8" fillId="7" borderId="17" xfId="2" applyNumberFormat="1" applyFill="1" applyBorder="1" applyProtection="1"/>
    <xf numFmtId="0" fontId="12" fillId="7" borderId="12" xfId="0" applyFont="1" applyFill="1" applyBorder="1" applyAlignment="1" applyProtection="1">
      <alignment horizontal="right"/>
      <protection locked="0"/>
    </xf>
    <xf numFmtId="43" fontId="10" fillId="7" borderId="11" xfId="1" applyFont="1" applyFill="1" applyBorder="1" applyProtection="1"/>
    <xf numFmtId="0" fontId="12" fillId="7" borderId="17" xfId="0" applyFont="1" applyFill="1" applyBorder="1" applyAlignment="1" applyProtection="1">
      <alignment horizontal="right"/>
      <protection locked="0"/>
    </xf>
    <xf numFmtId="0" fontId="21" fillId="0" borderId="0" xfId="0" applyFont="1" applyProtection="1">
      <protection locked="0"/>
    </xf>
    <xf numFmtId="0" fontId="10" fillId="7" borderId="12" xfId="0" applyFont="1" applyFill="1" applyBorder="1" applyAlignment="1" applyProtection="1">
      <alignment horizontal="left"/>
      <protection locked="0"/>
    </xf>
    <xf numFmtId="43" fontId="10" fillId="2" borderId="40" xfId="1" applyFont="1" applyFill="1" applyBorder="1" applyProtection="1">
      <protection locked="0"/>
    </xf>
    <xf numFmtId="0" fontId="10" fillId="7" borderId="12" xfId="0" applyFont="1" applyFill="1" applyBorder="1" applyProtection="1">
      <protection locked="0"/>
    </xf>
    <xf numFmtId="0" fontId="10" fillId="7" borderId="19" xfId="0" applyFont="1" applyFill="1" applyBorder="1" applyProtection="1">
      <protection locked="0"/>
    </xf>
    <xf numFmtId="0" fontId="10" fillId="7" borderId="40" xfId="0" applyFont="1" applyFill="1" applyBorder="1" applyAlignment="1" applyProtection="1">
      <alignment horizontal="left"/>
      <protection locked="0"/>
    </xf>
    <xf numFmtId="14" fontId="10" fillId="7" borderId="5" xfId="0" applyNumberFormat="1" applyFont="1" applyFill="1" applyBorder="1" applyAlignment="1" applyProtection="1">
      <alignment horizontal="right"/>
      <protection locked="0"/>
    </xf>
    <xf numFmtId="0" fontId="10" fillId="7" borderId="5" xfId="0" applyFont="1" applyFill="1" applyBorder="1" applyAlignment="1" applyProtection="1">
      <alignment horizontal="right"/>
      <protection locked="0"/>
    </xf>
    <xf numFmtId="0" fontId="7" fillId="0" borderId="0" xfId="0" applyFont="1" applyProtection="1">
      <protection locked="0"/>
    </xf>
    <xf numFmtId="0" fontId="7" fillId="0" borderId="0" xfId="0" applyFont="1" applyAlignment="1" applyProtection="1">
      <alignment horizontal="left"/>
      <protection locked="0"/>
    </xf>
    <xf numFmtId="0" fontId="7" fillId="0" borderId="0" xfId="0" applyFont="1" applyAlignment="1" applyProtection="1">
      <alignment horizontal="center"/>
      <protection locked="0"/>
    </xf>
    <xf numFmtId="0" fontId="10" fillId="7" borderId="54" xfId="0" applyFont="1" applyFill="1" applyBorder="1" applyAlignment="1" applyProtection="1">
      <alignment horizontal="right"/>
      <protection locked="0"/>
    </xf>
    <xf numFmtId="43" fontId="10" fillId="7" borderId="56" xfId="1" applyFont="1" applyFill="1" applyBorder="1" applyProtection="1"/>
    <xf numFmtId="43" fontId="8" fillId="3" borderId="51" xfId="3" applyNumberFormat="1" applyFill="1" applyBorder="1" applyProtection="1">
      <protection locked="0"/>
    </xf>
    <xf numFmtId="43" fontId="10" fillId="7" borderId="57" xfId="1" applyFont="1" applyFill="1" applyBorder="1" applyProtection="1">
      <protection locked="0"/>
    </xf>
    <xf numFmtId="43" fontId="10" fillId="7" borderId="58" xfId="1" applyFont="1" applyFill="1" applyBorder="1" applyProtection="1"/>
    <xf numFmtId="43" fontId="10" fillId="0" borderId="51" xfId="1" applyFont="1" applyFill="1" applyBorder="1" applyProtection="1">
      <protection locked="0"/>
    </xf>
    <xf numFmtId="43" fontId="8" fillId="7" borderId="57" xfId="2" applyNumberFormat="1" applyFill="1" applyBorder="1" applyProtection="1"/>
    <xf numFmtId="11" fontId="7" fillId="7" borderId="55" xfId="2" applyNumberFormat="1" applyFont="1" applyFill="1" applyBorder="1" applyAlignment="1" applyProtection="1">
      <alignment horizontal="left"/>
      <protection locked="0"/>
    </xf>
    <xf numFmtId="43" fontId="8" fillId="8" borderId="51" xfId="2" applyNumberFormat="1" applyFill="1" applyBorder="1" applyProtection="1"/>
    <xf numFmtId="14" fontId="10" fillId="3" borderId="5" xfId="0" applyNumberFormat="1" applyFont="1" applyFill="1" applyBorder="1" applyProtection="1">
      <protection locked="0"/>
    </xf>
    <xf numFmtId="0" fontId="13" fillId="0" borderId="0" xfId="0" applyFont="1" applyAlignment="1" applyProtection="1">
      <alignment horizontal="left"/>
      <protection locked="0"/>
    </xf>
    <xf numFmtId="0" fontId="6" fillId="0" borderId="0" xfId="0" applyFont="1" applyProtection="1">
      <protection locked="0"/>
    </xf>
    <xf numFmtId="49" fontId="10" fillId="0" borderId="59" xfId="0" applyNumberFormat="1" applyFont="1" applyBorder="1" applyProtection="1">
      <protection locked="0"/>
    </xf>
    <xf numFmtId="44" fontId="10" fillId="0" borderId="59" xfId="0" applyNumberFormat="1" applyFont="1" applyBorder="1" applyProtection="1">
      <protection locked="0"/>
    </xf>
    <xf numFmtId="49" fontId="10" fillId="0" borderId="60" xfId="0" applyNumberFormat="1" applyFont="1" applyBorder="1" applyProtection="1">
      <protection locked="0"/>
    </xf>
    <xf numFmtId="44" fontId="10" fillId="0" borderId="60" xfId="0" applyNumberFormat="1" applyFont="1" applyBorder="1" applyProtection="1">
      <protection locked="0"/>
    </xf>
    <xf numFmtId="49" fontId="10" fillId="0" borderId="61" xfId="0" applyNumberFormat="1" applyFont="1" applyBorder="1" applyProtection="1">
      <protection locked="0"/>
    </xf>
    <xf numFmtId="44" fontId="10" fillId="0" borderId="61" xfId="0" applyNumberFormat="1" applyFont="1" applyBorder="1" applyProtection="1">
      <protection locked="0"/>
    </xf>
    <xf numFmtId="0" fontId="10" fillId="0" borderId="0" xfId="0" applyFont="1"/>
    <xf numFmtId="49" fontId="0" fillId="0" borderId="4" xfId="0" applyNumberFormat="1" applyBorder="1" applyProtection="1">
      <protection locked="0"/>
    </xf>
    <xf numFmtId="44" fontId="26" fillId="0" borderId="0" xfId="0" applyNumberFormat="1" applyFont="1" applyProtection="1">
      <protection locked="0"/>
    </xf>
    <xf numFmtId="0" fontId="26" fillId="0" borderId="0" xfId="0" applyFont="1" applyProtection="1">
      <protection locked="0"/>
    </xf>
    <xf numFmtId="49" fontId="0" fillId="0" borderId="16" xfId="0" applyNumberFormat="1" applyBorder="1" applyProtection="1">
      <protection locked="0"/>
    </xf>
    <xf numFmtId="44" fontId="0" fillId="0" borderId="0" xfId="0" applyNumberFormat="1" applyProtection="1">
      <protection locked="0"/>
    </xf>
    <xf numFmtId="0" fontId="0" fillId="0" borderId="0" xfId="0" applyProtection="1">
      <protection locked="0"/>
    </xf>
    <xf numFmtId="49" fontId="26" fillId="7" borderId="0" xfId="0" applyNumberFormat="1" applyFont="1" applyFill="1" applyProtection="1">
      <protection locked="0"/>
    </xf>
    <xf numFmtId="44" fontId="26" fillId="7" borderId="0" xfId="0" applyNumberFormat="1" applyFont="1" applyFill="1" applyProtection="1">
      <protection locked="0"/>
    </xf>
    <xf numFmtId="0" fontId="26" fillId="7" borderId="0" xfId="0" applyFont="1" applyFill="1" applyProtection="1">
      <protection locked="0"/>
    </xf>
    <xf numFmtId="49" fontId="21" fillId="7" borderId="0" xfId="0" applyNumberFormat="1" applyFont="1" applyFill="1" applyProtection="1">
      <protection locked="0"/>
    </xf>
    <xf numFmtId="49" fontId="10" fillId="7" borderId="17" xfId="0" applyNumberFormat="1" applyFont="1" applyFill="1" applyBorder="1" applyAlignment="1" applyProtection="1">
      <alignment horizontal="center" vertical="center" wrapText="1"/>
      <protection locked="0"/>
    </xf>
    <xf numFmtId="44" fontId="10" fillId="7" borderId="17" xfId="0" applyNumberFormat="1" applyFont="1" applyFill="1" applyBorder="1" applyAlignment="1" applyProtection="1">
      <alignment horizontal="center" vertical="center" wrapText="1"/>
      <protection locked="0"/>
    </xf>
    <xf numFmtId="0" fontId="10" fillId="7" borderId="17" xfId="0" applyFont="1" applyFill="1" applyBorder="1" applyAlignment="1" applyProtection="1">
      <alignment vertical="center"/>
      <protection locked="0"/>
    </xf>
    <xf numFmtId="0" fontId="10" fillId="7" borderId="59" xfId="0" applyFont="1" applyFill="1" applyBorder="1" applyProtection="1">
      <protection locked="0"/>
    </xf>
    <xf numFmtId="0" fontId="10" fillId="7" borderId="60" xfId="0" applyFont="1" applyFill="1" applyBorder="1" applyProtection="1">
      <protection locked="0"/>
    </xf>
    <xf numFmtId="0" fontId="10" fillId="7" borderId="61" xfId="0" applyFont="1" applyFill="1" applyBorder="1" applyProtection="1">
      <protection locked="0"/>
    </xf>
    <xf numFmtId="0" fontId="10" fillId="7" borderId="62" xfId="0" applyFont="1" applyFill="1" applyBorder="1" applyProtection="1">
      <protection locked="0"/>
    </xf>
    <xf numFmtId="49" fontId="10" fillId="7" borderId="62" xfId="0" applyNumberFormat="1" applyFont="1" applyFill="1" applyBorder="1" applyProtection="1">
      <protection locked="0"/>
    </xf>
    <xf numFmtId="49" fontId="10" fillId="7" borderId="62" xfId="0" applyNumberFormat="1" applyFont="1" applyFill="1" applyBorder="1" applyAlignment="1" applyProtection="1">
      <alignment horizontal="right"/>
      <protection locked="0"/>
    </xf>
    <xf numFmtId="44" fontId="10" fillId="7" borderId="62" xfId="0" applyNumberFormat="1" applyFont="1" applyFill="1" applyBorder="1" applyProtection="1">
      <protection locked="0"/>
    </xf>
    <xf numFmtId="44" fontId="10" fillId="7" borderId="59" xfId="0" applyNumberFormat="1" applyFont="1" applyFill="1" applyBorder="1"/>
    <xf numFmtId="44" fontId="10" fillId="7" borderId="60" xfId="0" applyNumberFormat="1" applyFont="1" applyFill="1" applyBorder="1"/>
    <xf numFmtId="44" fontId="10" fillId="7" borderId="61" xfId="0" applyNumberFormat="1" applyFont="1" applyFill="1" applyBorder="1"/>
    <xf numFmtId="44" fontId="10" fillId="7" borderId="62" xfId="0" applyNumberFormat="1" applyFont="1" applyFill="1" applyBorder="1"/>
    <xf numFmtId="44" fontId="10" fillId="12" borderId="62" xfId="0" applyNumberFormat="1" applyFont="1" applyFill="1" applyBorder="1"/>
    <xf numFmtId="44" fontId="10" fillId="13" borderId="62" xfId="0" applyNumberFormat="1" applyFont="1" applyFill="1" applyBorder="1"/>
    <xf numFmtId="2" fontId="10" fillId="7" borderId="5" xfId="0" applyNumberFormat="1" applyFont="1" applyFill="1" applyBorder="1" applyAlignment="1">
      <alignment horizontal="right"/>
    </xf>
    <xf numFmtId="0" fontId="10" fillId="7" borderId="5" xfId="0" applyFont="1" applyFill="1" applyBorder="1"/>
    <xf numFmtId="43" fontId="10" fillId="7" borderId="0" xfId="1" applyFont="1" applyFill="1" applyBorder="1" applyProtection="1">
      <protection locked="0"/>
    </xf>
    <xf numFmtId="43" fontId="10" fillId="7" borderId="68" xfId="1" applyFont="1" applyFill="1" applyBorder="1" applyProtection="1">
      <protection locked="0"/>
    </xf>
    <xf numFmtId="43" fontId="10" fillId="7" borderId="65" xfId="1" applyFont="1" applyFill="1" applyBorder="1" applyProtection="1">
      <protection locked="0"/>
    </xf>
    <xf numFmtId="11" fontId="27" fillId="7" borderId="68" xfId="1" applyNumberFormat="1" applyFont="1" applyFill="1" applyBorder="1" applyAlignment="1" applyProtection="1">
      <protection locked="0"/>
    </xf>
    <xf numFmtId="11" fontId="27" fillId="7" borderId="65" xfId="1" applyNumberFormat="1" applyFont="1" applyFill="1" applyBorder="1" applyAlignment="1" applyProtection="1">
      <protection locked="0"/>
    </xf>
    <xf numFmtId="43" fontId="10" fillId="7" borderId="68" xfId="1" applyFont="1" applyFill="1" applyBorder="1" applyAlignment="1" applyProtection="1">
      <alignment horizontal="center"/>
      <protection locked="0"/>
    </xf>
    <xf numFmtId="43" fontId="10" fillId="7" borderId="65" xfId="1" applyFont="1" applyFill="1" applyBorder="1" applyAlignment="1" applyProtection="1">
      <alignment horizontal="center"/>
      <protection locked="0"/>
    </xf>
    <xf numFmtId="43" fontId="10" fillId="7" borderId="67" xfId="1" applyFont="1" applyFill="1" applyBorder="1" applyAlignment="1" applyProtection="1">
      <alignment horizontal="center"/>
      <protection locked="0"/>
    </xf>
    <xf numFmtId="43" fontId="10" fillId="7" borderId="66" xfId="1" applyFont="1" applyFill="1" applyBorder="1" applyAlignment="1" applyProtection="1">
      <alignment horizontal="center"/>
      <protection locked="0"/>
    </xf>
    <xf numFmtId="49" fontId="10" fillId="0" borderId="1" xfId="0" applyNumberFormat="1" applyFont="1" applyBorder="1" applyProtection="1">
      <protection locked="0"/>
    </xf>
    <xf numFmtId="0" fontId="10" fillId="0" borderId="3" xfId="0" applyFont="1" applyBorder="1" applyProtection="1">
      <protection locked="0"/>
    </xf>
    <xf numFmtId="43" fontId="10" fillId="2" borderId="12" xfId="1" applyFont="1" applyFill="1" applyBorder="1" applyProtection="1">
      <protection locked="0"/>
    </xf>
    <xf numFmtId="43" fontId="10" fillId="7" borderId="70" xfId="1" applyFont="1" applyFill="1" applyBorder="1" applyProtection="1">
      <protection locked="0"/>
    </xf>
    <xf numFmtId="43" fontId="10" fillId="7" borderId="71" xfId="1" applyFont="1" applyFill="1" applyBorder="1" applyProtection="1">
      <protection locked="0"/>
    </xf>
    <xf numFmtId="0" fontId="10" fillId="7" borderId="63" xfId="0" applyFont="1" applyFill="1" applyBorder="1" applyProtection="1">
      <protection locked="0"/>
    </xf>
    <xf numFmtId="11" fontId="10" fillId="7" borderId="1" xfId="1" applyNumberFormat="1" applyFont="1" applyFill="1" applyBorder="1" applyProtection="1">
      <protection locked="0"/>
    </xf>
    <xf numFmtId="0" fontId="10" fillId="7" borderId="57" xfId="0" applyFont="1" applyFill="1" applyBorder="1" applyProtection="1">
      <protection locked="0"/>
    </xf>
    <xf numFmtId="0" fontId="10" fillId="2" borderId="69" xfId="0" applyFont="1" applyFill="1" applyBorder="1" applyProtection="1">
      <protection locked="0"/>
    </xf>
    <xf numFmtId="0" fontId="10" fillId="2" borderId="2" xfId="0" applyFont="1" applyFill="1" applyBorder="1" applyAlignment="1" applyProtection="1">
      <alignment horizontal="right"/>
      <protection locked="0"/>
    </xf>
    <xf numFmtId="43" fontId="10" fillId="2" borderId="2" xfId="1" applyFont="1" applyFill="1" applyBorder="1" applyAlignment="1" applyProtection="1">
      <alignment horizontal="center"/>
      <protection locked="0"/>
    </xf>
    <xf numFmtId="43" fontId="10" fillId="2" borderId="2" xfId="1" applyFont="1" applyFill="1" applyBorder="1" applyProtection="1">
      <protection locked="0"/>
    </xf>
    <xf numFmtId="11" fontId="10" fillId="2" borderId="58" xfId="1" applyNumberFormat="1" applyFont="1" applyFill="1" applyBorder="1" applyAlignment="1" applyProtection="1">
      <alignment horizontal="center"/>
      <protection locked="0"/>
    </xf>
    <xf numFmtId="0" fontId="10" fillId="2" borderId="63" xfId="0" applyFont="1" applyFill="1" applyBorder="1" applyProtection="1">
      <protection locked="0"/>
    </xf>
    <xf numFmtId="0" fontId="10" fillId="7" borderId="73" xfId="0" applyFont="1" applyFill="1" applyBorder="1" applyAlignment="1" applyProtection="1">
      <alignment horizontal="right"/>
      <protection locked="0"/>
    </xf>
    <xf numFmtId="43" fontId="10" fillId="2" borderId="77" xfId="1" applyFont="1" applyFill="1" applyBorder="1" applyProtection="1">
      <protection locked="0"/>
    </xf>
    <xf numFmtId="43" fontId="10" fillId="2" borderId="13" xfId="1" applyFont="1" applyFill="1" applyBorder="1" applyProtection="1">
      <protection locked="0"/>
    </xf>
    <xf numFmtId="43" fontId="10" fillId="2" borderId="78" xfId="1" applyFont="1" applyFill="1" applyBorder="1" applyProtection="1">
      <protection locked="0"/>
    </xf>
    <xf numFmtId="11" fontId="10" fillId="7" borderId="12" xfId="1" applyNumberFormat="1" applyFont="1" applyFill="1" applyBorder="1" applyProtection="1">
      <protection locked="0"/>
    </xf>
    <xf numFmtId="0" fontId="10" fillId="2" borderId="63" xfId="0" applyFont="1" applyFill="1" applyBorder="1" applyAlignment="1" applyProtection="1">
      <alignment horizontal="left"/>
      <protection locked="0"/>
    </xf>
    <xf numFmtId="11" fontId="10" fillId="2" borderId="12" xfId="1" applyNumberFormat="1" applyFont="1" applyFill="1" applyBorder="1" applyProtection="1">
      <protection locked="0"/>
    </xf>
    <xf numFmtId="11" fontId="10" fillId="7" borderId="12" xfId="1" applyNumberFormat="1" applyFont="1" applyFill="1" applyBorder="1" applyAlignment="1" applyProtection="1">
      <alignment horizontal="center"/>
      <protection locked="0"/>
    </xf>
    <xf numFmtId="2" fontId="10" fillId="7" borderId="12" xfId="1" applyNumberFormat="1" applyFont="1" applyFill="1" applyBorder="1" applyProtection="1">
      <protection locked="0"/>
    </xf>
    <xf numFmtId="11" fontId="10" fillId="7" borderId="12" xfId="1" quotePrefix="1" applyNumberFormat="1" applyFont="1" applyFill="1" applyBorder="1" applyProtection="1">
      <protection locked="0"/>
    </xf>
    <xf numFmtId="11" fontId="10" fillId="2" borderId="12" xfId="1" quotePrefix="1" applyNumberFormat="1" applyFont="1" applyFill="1" applyBorder="1" applyAlignment="1" applyProtection="1">
      <alignment horizontal="left"/>
      <protection locked="0"/>
    </xf>
    <xf numFmtId="11" fontId="10" fillId="7" borderId="19" xfId="1" applyNumberFormat="1" applyFont="1" applyFill="1" applyBorder="1" applyProtection="1">
      <protection locked="0"/>
    </xf>
    <xf numFmtId="0" fontId="10" fillId="7" borderId="0" xfId="0" applyFont="1" applyFill="1" applyAlignment="1" applyProtection="1">
      <alignment horizontal="right" wrapText="1"/>
      <protection locked="0"/>
    </xf>
    <xf numFmtId="0" fontId="10" fillId="7" borderId="4" xfId="0" applyFont="1" applyFill="1" applyBorder="1" applyAlignment="1" applyProtection="1">
      <alignment horizontal="right"/>
      <protection locked="0"/>
    </xf>
    <xf numFmtId="43" fontId="10" fillId="7" borderId="4" xfId="1" applyFont="1" applyFill="1" applyBorder="1" applyProtection="1">
      <protection locked="0"/>
    </xf>
    <xf numFmtId="11" fontId="10" fillId="7" borderId="3" xfId="1" applyNumberFormat="1" applyFont="1" applyFill="1" applyBorder="1" applyProtection="1">
      <protection locked="0"/>
    </xf>
    <xf numFmtId="0" fontId="10" fillId="7" borderId="67" xfId="0" applyFont="1" applyFill="1" applyBorder="1" applyProtection="1">
      <protection locked="0"/>
    </xf>
    <xf numFmtId="0" fontId="23" fillId="7" borderId="22" xfId="0" applyFont="1" applyFill="1" applyBorder="1" applyAlignment="1" applyProtection="1">
      <alignment horizontal="center"/>
      <protection locked="0"/>
    </xf>
    <xf numFmtId="0" fontId="21" fillId="7" borderId="38" xfId="0" applyFont="1" applyFill="1" applyBorder="1" applyAlignment="1" applyProtection="1">
      <alignment horizontal="right"/>
      <protection locked="0"/>
    </xf>
    <xf numFmtId="0" fontId="21" fillId="7" borderId="39" xfId="0" applyFont="1" applyFill="1" applyBorder="1" applyAlignment="1" applyProtection="1">
      <alignment horizontal="right"/>
      <protection locked="0"/>
    </xf>
    <xf numFmtId="43" fontId="12" fillId="7" borderId="66" xfId="1" applyFont="1" applyFill="1" applyBorder="1" applyAlignment="1" applyProtection="1">
      <alignment horizontal="center"/>
      <protection locked="0"/>
    </xf>
    <xf numFmtId="0" fontId="21" fillId="0" borderId="0" xfId="0" applyFont="1" applyAlignment="1" applyProtection="1">
      <alignment horizontal="center"/>
      <protection locked="0"/>
    </xf>
    <xf numFmtId="11" fontId="10" fillId="2" borderId="79" xfId="1" applyNumberFormat="1" applyFont="1" applyFill="1" applyBorder="1" applyAlignment="1" applyProtection="1">
      <alignment horizontal="center"/>
      <protection locked="0"/>
    </xf>
    <xf numFmtId="0" fontId="10" fillId="2" borderId="42" xfId="0" applyFont="1" applyFill="1" applyBorder="1" applyProtection="1">
      <protection locked="0"/>
    </xf>
    <xf numFmtId="0" fontId="10" fillId="2" borderId="43" xfId="0" applyFont="1" applyFill="1" applyBorder="1" applyAlignment="1" applyProtection="1">
      <alignment horizontal="right"/>
      <protection locked="0"/>
    </xf>
    <xf numFmtId="43" fontId="10" fillId="2" borderId="43" xfId="1" applyFont="1" applyFill="1" applyBorder="1" applyAlignment="1" applyProtection="1">
      <alignment horizontal="center"/>
      <protection locked="0"/>
    </xf>
    <xf numFmtId="43" fontId="10" fillId="2" borderId="43" xfId="1" applyFont="1" applyFill="1" applyBorder="1" applyProtection="1">
      <protection locked="0"/>
    </xf>
    <xf numFmtId="11" fontId="10" fillId="2" borderId="44" xfId="1" applyNumberFormat="1" applyFont="1" applyFill="1" applyBorder="1" applyAlignment="1" applyProtection="1">
      <alignment horizontal="center"/>
      <protection locked="0"/>
    </xf>
    <xf numFmtId="0" fontId="10" fillId="2" borderId="45" xfId="0" applyFont="1" applyFill="1" applyBorder="1" applyProtection="1">
      <protection locked="0"/>
    </xf>
    <xf numFmtId="14" fontId="10" fillId="7" borderId="85" xfId="0" applyNumberFormat="1" applyFont="1" applyFill="1" applyBorder="1"/>
    <xf numFmtId="0" fontId="10" fillId="7" borderId="45" xfId="0" applyFont="1" applyFill="1" applyBorder="1" applyProtection="1">
      <protection locked="0"/>
    </xf>
    <xf numFmtId="0" fontId="10" fillId="7" borderId="85" xfId="0" applyFont="1" applyFill="1" applyBorder="1"/>
    <xf numFmtId="2" fontId="10" fillId="7" borderId="85" xfId="0" applyNumberFormat="1" applyFont="1" applyFill="1" applyBorder="1" applyAlignment="1">
      <alignment horizontal="right"/>
    </xf>
    <xf numFmtId="0" fontId="10" fillId="7" borderId="86" xfId="0" applyFont="1" applyFill="1" applyBorder="1" applyProtection="1">
      <protection locked="0"/>
    </xf>
    <xf numFmtId="0" fontId="10" fillId="7" borderId="87" xfId="0" applyFont="1" applyFill="1" applyBorder="1" applyAlignment="1" applyProtection="1">
      <alignment horizontal="right"/>
      <protection locked="0"/>
    </xf>
    <xf numFmtId="2" fontId="10" fillId="9" borderId="87" xfId="0" applyNumberFormat="1" applyFont="1" applyFill="1" applyBorder="1"/>
    <xf numFmtId="2" fontId="10" fillId="9" borderId="90" xfId="0" applyNumberFormat="1" applyFont="1" applyFill="1" applyBorder="1"/>
    <xf numFmtId="43" fontId="10" fillId="7" borderId="92" xfId="1" applyFont="1" applyFill="1" applyBorder="1" applyProtection="1">
      <protection locked="0"/>
    </xf>
    <xf numFmtId="43" fontId="10" fillId="7" borderId="93" xfId="1" applyFont="1" applyFill="1" applyBorder="1" applyProtection="1">
      <protection locked="0"/>
    </xf>
    <xf numFmtId="11" fontId="10" fillId="2" borderId="98" xfId="1" applyNumberFormat="1" applyFont="1" applyFill="1" applyBorder="1" applyAlignment="1" applyProtection="1">
      <alignment horizontal="center"/>
      <protection locked="0"/>
    </xf>
    <xf numFmtId="11" fontId="10" fillId="7" borderId="85" xfId="1" applyNumberFormat="1" applyFont="1" applyFill="1" applyBorder="1" applyProtection="1">
      <protection locked="0"/>
    </xf>
    <xf numFmtId="0" fontId="10" fillId="2" borderId="45" xfId="0" applyFont="1" applyFill="1" applyBorder="1" applyAlignment="1" applyProtection="1">
      <alignment horizontal="left"/>
      <protection locked="0"/>
    </xf>
    <xf numFmtId="11" fontId="10" fillId="2" borderId="85" xfId="1" applyNumberFormat="1" applyFont="1" applyFill="1" applyBorder="1" applyProtection="1">
      <protection locked="0"/>
    </xf>
    <xf numFmtId="11" fontId="10" fillId="7" borderId="85" xfId="1" applyNumberFormat="1" applyFont="1" applyFill="1" applyBorder="1" applyAlignment="1" applyProtection="1">
      <alignment horizontal="center"/>
      <protection locked="0"/>
    </xf>
    <xf numFmtId="0" fontId="31" fillId="0" borderId="85" xfId="0" applyFont="1" applyBorder="1" applyAlignment="1">
      <alignment horizontal="center" vertical="center"/>
    </xf>
    <xf numFmtId="2" fontId="10" fillId="7" borderId="85" xfId="1" applyNumberFormat="1" applyFont="1" applyFill="1" applyBorder="1" applyProtection="1">
      <protection locked="0"/>
    </xf>
    <xf numFmtId="11" fontId="10" fillId="7" borderId="85" xfId="1" quotePrefix="1" applyNumberFormat="1" applyFont="1" applyFill="1" applyBorder="1" applyProtection="1">
      <protection locked="0"/>
    </xf>
    <xf numFmtId="11" fontId="10" fillId="2" borderId="85" xfId="1" quotePrefix="1" applyNumberFormat="1" applyFont="1" applyFill="1" applyBorder="1" applyAlignment="1" applyProtection="1">
      <alignment horizontal="left"/>
      <protection locked="0"/>
    </xf>
    <xf numFmtId="11" fontId="10" fillId="7" borderId="99" xfId="1" applyNumberFormat="1" applyFont="1" applyFill="1" applyBorder="1" applyProtection="1">
      <protection locked="0"/>
    </xf>
    <xf numFmtId="11" fontId="10" fillId="7" borderId="100" xfId="1" applyNumberFormat="1" applyFont="1" applyFill="1" applyBorder="1" applyProtection="1">
      <protection locked="0"/>
    </xf>
    <xf numFmtId="11" fontId="7" fillId="7" borderId="101" xfId="2" applyNumberFormat="1" applyFont="1" applyFill="1" applyBorder="1" applyAlignment="1" applyProtection="1">
      <alignment horizontal="left"/>
      <protection locked="0"/>
    </xf>
    <xf numFmtId="11" fontId="10" fillId="7" borderId="41" xfId="1" applyNumberFormat="1" applyFont="1" applyFill="1" applyBorder="1" applyProtection="1">
      <protection locked="0"/>
    </xf>
    <xf numFmtId="0" fontId="10" fillId="7" borderId="46" xfId="0" applyFont="1" applyFill="1" applyBorder="1" applyProtection="1">
      <protection locked="0"/>
    </xf>
    <xf numFmtId="0" fontId="10" fillId="7" borderId="47" xfId="0" applyFont="1" applyFill="1" applyBorder="1" applyAlignment="1" applyProtection="1">
      <alignment horizontal="right"/>
      <protection locked="0"/>
    </xf>
    <xf numFmtId="43" fontId="10" fillId="7" borderId="47" xfId="1" applyFont="1" applyFill="1" applyBorder="1" applyProtection="1">
      <protection locked="0"/>
    </xf>
    <xf numFmtId="11" fontId="10" fillId="7" borderId="48" xfId="1" applyNumberFormat="1" applyFont="1" applyFill="1" applyBorder="1" applyProtection="1">
      <protection locked="0"/>
    </xf>
    <xf numFmtId="0" fontId="10" fillId="2" borderId="42" xfId="0" applyFont="1" applyFill="1" applyBorder="1" applyAlignment="1" applyProtection="1">
      <alignment horizontal="right"/>
      <protection locked="0"/>
    </xf>
    <xf numFmtId="49" fontId="5" fillId="0" borderId="0" xfId="0" applyNumberFormat="1" applyFont="1"/>
    <xf numFmtId="49" fontId="5" fillId="0" borderId="0" xfId="0" applyNumberFormat="1" applyFont="1" applyProtection="1">
      <protection locked="0"/>
    </xf>
    <xf numFmtId="49" fontId="21" fillId="0" borderId="45" xfId="0" applyNumberFormat="1" applyFont="1" applyBorder="1" applyAlignment="1">
      <alignment horizontal="right"/>
    </xf>
    <xf numFmtId="49" fontId="21" fillId="0" borderId="46" xfId="0" applyNumberFormat="1" applyFont="1" applyBorder="1" applyAlignment="1">
      <alignment horizontal="right"/>
    </xf>
    <xf numFmtId="49" fontId="21" fillId="0" borderId="0" xfId="0" applyNumberFormat="1" applyFont="1"/>
    <xf numFmtId="49" fontId="5" fillId="0" borderId="0" xfId="0" applyNumberFormat="1" applyFont="1" applyAlignment="1">
      <alignment horizontal="left" vertical="center" wrapText="1"/>
    </xf>
    <xf numFmtId="49" fontId="21" fillId="0" borderId="45" xfId="0" applyNumberFormat="1" applyFont="1" applyBorder="1"/>
    <xf numFmtId="49" fontId="21" fillId="0" borderId="0" xfId="0" applyNumberFormat="1" applyFont="1" applyAlignment="1">
      <alignment vertical="center"/>
    </xf>
    <xf numFmtId="49" fontId="21" fillId="0" borderId="0" xfId="0" applyNumberFormat="1" applyFont="1" applyAlignment="1">
      <alignment horizontal="right"/>
    </xf>
    <xf numFmtId="49" fontId="21" fillId="0" borderId="46" xfId="0" applyNumberFormat="1" applyFont="1" applyBorder="1"/>
    <xf numFmtId="49" fontId="21" fillId="0" borderId="47" xfId="0" applyNumberFormat="1" applyFont="1" applyBorder="1"/>
    <xf numFmtId="49" fontId="21" fillId="0" borderId="42" xfId="0" applyNumberFormat="1" applyFont="1" applyBorder="1" applyAlignment="1">
      <alignment horizontal="right"/>
    </xf>
    <xf numFmtId="49" fontId="5" fillId="0" borderId="41" xfId="0" applyNumberFormat="1" applyFont="1" applyBorder="1"/>
    <xf numFmtId="49" fontId="21" fillId="0" borderId="0" xfId="0" applyNumberFormat="1" applyFont="1" applyAlignment="1">
      <alignment horizontal="right" wrapText="1"/>
    </xf>
    <xf numFmtId="49" fontId="5" fillId="0" borderId="0" xfId="0" applyNumberFormat="1" applyFont="1" applyAlignment="1">
      <alignment wrapText="1"/>
    </xf>
    <xf numFmtId="49" fontId="5" fillId="0" borderId="41" xfId="0" applyNumberFormat="1" applyFont="1" applyBorder="1" applyAlignment="1">
      <alignment wrapText="1"/>
    </xf>
    <xf numFmtId="0" fontId="4" fillId="0" borderId="0" xfId="0" applyFont="1" applyProtection="1">
      <protection locked="0"/>
    </xf>
    <xf numFmtId="0" fontId="4" fillId="0" borderId="0" xfId="0" applyFont="1" applyAlignment="1" applyProtection="1">
      <alignment horizontal="center"/>
      <protection locked="0"/>
    </xf>
    <xf numFmtId="0" fontId="21" fillId="0" borderId="0" xfId="0" applyFont="1" applyAlignment="1" applyProtection="1">
      <alignment horizontal="left"/>
      <protection locked="0"/>
    </xf>
    <xf numFmtId="0" fontId="4" fillId="7" borderId="23" xfId="0" applyFont="1" applyFill="1" applyBorder="1" applyAlignment="1" applyProtection="1">
      <alignment horizontal="right"/>
      <protection locked="0"/>
    </xf>
    <xf numFmtId="44" fontId="4" fillId="0" borderId="24" xfId="0" applyNumberFormat="1" applyFont="1" applyBorder="1" applyAlignment="1" applyProtection="1">
      <alignment horizontal="center"/>
      <protection locked="0"/>
    </xf>
    <xf numFmtId="44" fontId="4" fillId="0" borderId="25" xfId="0" applyNumberFormat="1" applyFont="1" applyBorder="1" applyAlignment="1" applyProtection="1">
      <alignment horizontal="center"/>
      <protection locked="0"/>
    </xf>
    <xf numFmtId="0" fontId="4" fillId="7" borderId="26" xfId="0" applyFont="1" applyFill="1" applyBorder="1" applyProtection="1">
      <protection locked="0"/>
    </xf>
    <xf numFmtId="0" fontId="4" fillId="7" borderId="27" xfId="0" applyFont="1" applyFill="1" applyBorder="1" applyAlignment="1" applyProtection="1">
      <alignment horizontal="right"/>
      <protection locked="0"/>
    </xf>
    <xf numFmtId="0" fontId="4" fillId="7" borderId="30" xfId="0" applyFont="1" applyFill="1" applyBorder="1" applyProtection="1">
      <protection locked="0"/>
    </xf>
    <xf numFmtId="44" fontId="4" fillId="0" borderId="28" xfId="0" applyNumberFormat="1" applyFont="1" applyBorder="1" applyAlignment="1" applyProtection="1">
      <alignment horizontal="center"/>
      <protection locked="0"/>
    </xf>
    <xf numFmtId="44" fontId="4" fillId="0" borderId="29" xfId="0" applyNumberFormat="1" applyFont="1" applyBorder="1" applyAlignment="1" applyProtection="1">
      <alignment horizontal="center"/>
      <protection locked="0"/>
    </xf>
    <xf numFmtId="0" fontId="4" fillId="7" borderId="50" xfId="0" applyFont="1" applyFill="1" applyBorder="1" applyAlignment="1" applyProtection="1">
      <alignment horizontal="right"/>
      <protection locked="0"/>
    </xf>
    <xf numFmtId="44" fontId="4" fillId="0" borderId="51" xfId="0" applyNumberFormat="1" applyFont="1" applyBorder="1" applyAlignment="1" applyProtection="1">
      <alignment horizontal="center"/>
      <protection locked="0"/>
    </xf>
    <xf numFmtId="44" fontId="4" fillId="14" borderId="52" xfId="0" applyNumberFormat="1" applyFont="1" applyFill="1" applyBorder="1" applyAlignment="1" applyProtection="1">
      <alignment horizontal="center"/>
      <protection locked="0"/>
    </xf>
    <xf numFmtId="0" fontId="4" fillId="7" borderId="31" xfId="0" applyFont="1" applyFill="1" applyBorder="1" applyAlignment="1" applyProtection="1">
      <alignment horizontal="right"/>
      <protection locked="0"/>
    </xf>
    <xf numFmtId="0" fontId="4" fillId="7" borderId="34" xfId="0" applyFont="1" applyFill="1" applyBorder="1" applyProtection="1">
      <protection locked="0"/>
    </xf>
    <xf numFmtId="14" fontId="4" fillId="7" borderId="38" xfId="0" applyNumberFormat="1" applyFont="1" applyFill="1" applyBorder="1" applyAlignment="1" applyProtection="1">
      <alignment horizontal="right"/>
      <protection locked="0"/>
    </xf>
    <xf numFmtId="14" fontId="4" fillId="0" borderId="29" xfId="0" applyNumberFormat="1" applyFont="1" applyBorder="1" applyProtection="1">
      <protection locked="0"/>
    </xf>
    <xf numFmtId="0" fontId="4" fillId="7" borderId="38" xfId="0" applyFont="1" applyFill="1" applyBorder="1" applyAlignment="1" applyProtection="1">
      <alignment horizontal="right"/>
      <protection locked="0"/>
    </xf>
    <xf numFmtId="44" fontId="4" fillId="7" borderId="28" xfId="0" applyNumberFormat="1" applyFont="1" applyFill="1" applyBorder="1" applyAlignment="1">
      <alignment horizontal="center"/>
    </xf>
    <xf numFmtId="44" fontId="4" fillId="7" borderId="29" xfId="0" applyNumberFormat="1" applyFont="1" applyFill="1" applyBorder="1" applyAlignment="1">
      <alignment horizontal="center"/>
    </xf>
    <xf numFmtId="44" fontId="4" fillId="7" borderId="49" xfId="0" applyNumberFormat="1" applyFont="1" applyFill="1" applyBorder="1" applyAlignment="1">
      <alignment horizontal="center"/>
    </xf>
    <xf numFmtId="44" fontId="4" fillId="7" borderId="25" xfId="0" applyNumberFormat="1" applyFont="1" applyFill="1" applyBorder="1" applyAlignment="1">
      <alignment horizontal="center"/>
    </xf>
    <xf numFmtId="44" fontId="4" fillId="7" borderId="32" xfId="0" applyNumberFormat="1" applyFont="1" applyFill="1" applyBorder="1" applyAlignment="1">
      <alignment horizontal="center"/>
    </xf>
    <xf numFmtId="44" fontId="4" fillId="7" borderId="53" xfId="0" applyNumberFormat="1" applyFont="1" applyFill="1" applyBorder="1" applyAlignment="1">
      <alignment horizontal="center"/>
    </xf>
    <xf numFmtId="44" fontId="21" fillId="7" borderId="33" xfId="0" applyNumberFormat="1" applyFont="1" applyFill="1" applyBorder="1" applyAlignment="1">
      <alignment horizontal="center"/>
    </xf>
    <xf numFmtId="44" fontId="4" fillId="7" borderId="33" xfId="0" applyNumberFormat="1" applyFont="1" applyFill="1" applyBorder="1" applyAlignment="1">
      <alignment horizontal="center"/>
    </xf>
    <xf numFmtId="0" fontId="4" fillId="7" borderId="29" xfId="0" applyFont="1" applyFill="1" applyBorder="1"/>
    <xf numFmtId="14" fontId="4" fillId="7" borderId="30" xfId="0" applyNumberFormat="1" applyFont="1" applyFill="1" applyBorder="1"/>
    <xf numFmtId="0" fontId="4" fillId="7" borderId="30" xfId="0" applyFont="1" applyFill="1" applyBorder="1"/>
    <xf numFmtId="44" fontId="4" fillId="12" borderId="29" xfId="0" applyNumberFormat="1" applyFont="1" applyFill="1" applyBorder="1"/>
    <xf numFmtId="44" fontId="4" fillId="12" borderId="29" xfId="0" applyNumberFormat="1" applyFont="1" applyFill="1" applyBorder="1" applyAlignment="1">
      <alignment horizontal="center"/>
    </xf>
    <xf numFmtId="44" fontId="4" fillId="12" borderId="33" xfId="0" applyNumberFormat="1" applyFont="1" applyFill="1" applyBorder="1" applyAlignment="1">
      <alignment horizontal="center"/>
    </xf>
    <xf numFmtId="44" fontId="4" fillId="12" borderId="30" xfId="0" applyNumberFormat="1" applyFont="1" applyFill="1" applyBorder="1"/>
    <xf numFmtId="44" fontId="4" fillId="12" borderId="34" xfId="0" applyNumberFormat="1" applyFont="1" applyFill="1" applyBorder="1"/>
    <xf numFmtId="2" fontId="4" fillId="7" borderId="29" xfId="0" applyNumberFormat="1" applyFont="1" applyFill="1" applyBorder="1" applyAlignment="1">
      <alignment horizontal="right"/>
    </xf>
    <xf numFmtId="2" fontId="4" fillId="7" borderId="30" xfId="0" applyNumberFormat="1" applyFont="1" applyFill="1" applyBorder="1" applyAlignment="1">
      <alignment horizontal="right"/>
    </xf>
    <xf numFmtId="0" fontId="31" fillId="0" borderId="64" xfId="0" applyFont="1" applyBorder="1" applyAlignment="1" applyProtection="1">
      <alignment horizontal="center" vertical="center"/>
      <protection locked="0"/>
    </xf>
    <xf numFmtId="14" fontId="10" fillId="7" borderId="12" xfId="0" applyNumberFormat="1" applyFont="1" applyFill="1" applyBorder="1"/>
    <xf numFmtId="0" fontId="10" fillId="7" borderId="12" xfId="0" applyFont="1" applyFill="1" applyBorder="1"/>
    <xf numFmtId="2" fontId="10" fillId="9" borderId="73" xfId="0" applyNumberFormat="1" applyFont="1" applyFill="1" applyBorder="1"/>
    <xf numFmtId="2" fontId="10" fillId="9" borderId="76" xfId="0" applyNumberFormat="1" applyFont="1" applyFill="1" applyBorder="1"/>
    <xf numFmtId="2" fontId="10" fillId="7" borderId="12" xfId="0" applyNumberFormat="1" applyFont="1" applyFill="1" applyBorder="1" applyAlignment="1">
      <alignment horizontal="right"/>
    </xf>
    <xf numFmtId="0" fontId="3" fillId="7" borderId="27" xfId="0" applyFont="1" applyFill="1" applyBorder="1" applyAlignment="1" applyProtection="1">
      <alignment horizontal="right"/>
      <protection locked="0"/>
    </xf>
    <xf numFmtId="0" fontId="2" fillId="7" borderId="26" xfId="0" applyFont="1" applyFill="1" applyBorder="1" applyProtection="1">
      <protection locked="0"/>
    </xf>
    <xf numFmtId="49" fontId="5" fillId="0" borderId="0" xfId="0" applyNumberFormat="1" applyFont="1" applyAlignment="1">
      <alignment horizontal="left"/>
    </xf>
    <xf numFmtId="49" fontId="5" fillId="0" borderId="41" xfId="0" applyNumberFormat="1" applyFont="1" applyBorder="1" applyAlignment="1">
      <alignment horizontal="left"/>
    </xf>
    <xf numFmtId="49" fontId="5" fillId="0" borderId="47" xfId="0" applyNumberFormat="1" applyFont="1" applyBorder="1" applyAlignment="1">
      <alignment horizontal="left"/>
    </xf>
    <xf numFmtId="49" fontId="5" fillId="0" borderId="48" xfId="0" applyNumberFormat="1" applyFont="1" applyBorder="1" applyAlignment="1">
      <alignment horizontal="left"/>
    </xf>
    <xf numFmtId="49" fontId="38" fillId="10" borderId="80" xfId="0" applyNumberFormat="1" applyFont="1" applyFill="1" applyBorder="1" applyAlignment="1">
      <alignment horizontal="right"/>
    </xf>
    <xf numFmtId="49" fontId="38" fillId="10" borderId="81" xfId="0" applyNumberFormat="1" applyFont="1" applyFill="1" applyBorder="1" applyAlignment="1">
      <alignment horizontal="right"/>
    </xf>
    <xf numFmtId="49" fontId="38" fillId="10" borderId="82" xfId="0" applyNumberFormat="1" applyFont="1" applyFill="1" applyBorder="1" applyAlignment="1">
      <alignment horizontal="right"/>
    </xf>
    <xf numFmtId="49" fontId="5" fillId="0" borderId="0" xfId="0" applyNumberFormat="1" applyFont="1" applyAlignment="1">
      <alignment horizontal="left" wrapText="1"/>
    </xf>
    <xf numFmtId="49" fontId="5" fillId="0" borderId="41" xfId="0" applyNumberFormat="1" applyFont="1" applyBorder="1" applyAlignment="1">
      <alignment horizontal="left" wrapText="1"/>
    </xf>
    <xf numFmtId="49" fontId="5" fillId="11" borderId="0" xfId="0" applyNumberFormat="1" applyFont="1" applyFill="1" applyAlignment="1">
      <alignment horizontal="left" wrapText="1"/>
    </xf>
    <xf numFmtId="49" fontId="5" fillId="11" borderId="41" xfId="0" applyNumberFormat="1" applyFont="1" applyFill="1" applyBorder="1" applyAlignment="1">
      <alignment horizontal="left" wrapText="1"/>
    </xf>
    <xf numFmtId="49" fontId="5" fillId="0" borderId="0" xfId="0" applyNumberFormat="1" applyFont="1" applyAlignment="1">
      <alignment horizontal="left" vertical="center" wrapText="1"/>
    </xf>
    <xf numFmtId="49" fontId="5" fillId="0" borderId="41" xfId="0" applyNumberFormat="1" applyFont="1" applyBorder="1" applyAlignment="1">
      <alignment horizontal="left" vertical="center" wrapText="1"/>
    </xf>
    <xf numFmtId="49" fontId="5" fillId="0" borderId="47" xfId="0" applyNumberFormat="1" applyFont="1" applyBorder="1" applyAlignment="1">
      <alignment horizontal="left" vertical="center"/>
    </xf>
    <xf numFmtId="49" fontId="5" fillId="0" borderId="48" xfId="0" applyNumberFormat="1" applyFont="1" applyBorder="1" applyAlignment="1">
      <alignment horizontal="left" vertical="center"/>
    </xf>
    <xf numFmtId="49" fontId="37" fillId="10" borderId="43" xfId="0" applyNumberFormat="1" applyFont="1" applyFill="1" applyBorder="1" applyAlignment="1">
      <alignment horizontal="left" vertical="center" wrapText="1"/>
    </xf>
    <xf numFmtId="49" fontId="37" fillId="10" borderId="44" xfId="0" applyNumberFormat="1" applyFont="1" applyFill="1" applyBorder="1" applyAlignment="1">
      <alignment horizontal="left" vertical="center" wrapText="1"/>
    </xf>
    <xf numFmtId="49" fontId="35" fillId="0" borderId="0" xfId="0" applyNumberFormat="1" applyFont="1" applyAlignment="1">
      <alignment horizontal="left" wrapText="1"/>
    </xf>
    <xf numFmtId="49" fontId="35" fillId="0" borderId="41" xfId="0" applyNumberFormat="1" applyFont="1" applyBorder="1" applyAlignment="1">
      <alignment horizontal="left" wrapText="1"/>
    </xf>
    <xf numFmtId="49" fontId="5" fillId="0" borderId="47" xfId="0" applyNumberFormat="1" applyFont="1" applyBorder="1" applyAlignment="1">
      <alignment horizontal="left" wrapText="1"/>
    </xf>
    <xf numFmtId="49" fontId="5" fillId="0" borderId="48" xfId="0" applyNumberFormat="1" applyFont="1" applyBorder="1" applyAlignment="1">
      <alignment horizontal="left" wrapText="1"/>
    </xf>
    <xf numFmtId="49" fontId="21" fillId="10" borderId="42" xfId="0" applyNumberFormat="1" applyFont="1" applyFill="1" applyBorder="1" applyAlignment="1">
      <alignment horizontal="left"/>
    </xf>
    <xf numFmtId="49" fontId="21" fillId="10" borderId="43" xfId="0" applyNumberFormat="1" applyFont="1" applyFill="1" applyBorder="1" applyAlignment="1">
      <alignment horizontal="left"/>
    </xf>
    <xf numFmtId="49" fontId="21" fillId="10" borderId="44" xfId="0" applyNumberFormat="1" applyFont="1" applyFill="1" applyBorder="1" applyAlignment="1">
      <alignment horizontal="left"/>
    </xf>
    <xf numFmtId="49" fontId="5" fillId="0" borderId="45" xfId="0" applyNumberFormat="1" applyFont="1" applyBorder="1" applyAlignment="1">
      <alignment horizontal="left" wrapText="1"/>
    </xf>
    <xf numFmtId="49" fontId="21" fillId="10" borderId="42" xfId="0" applyNumberFormat="1" applyFont="1" applyFill="1" applyBorder="1" applyAlignment="1">
      <alignment horizontal="left" wrapText="1"/>
    </xf>
    <xf numFmtId="49" fontId="21" fillId="10" borderId="43" xfId="0" applyNumberFormat="1" applyFont="1" applyFill="1" applyBorder="1" applyAlignment="1">
      <alignment horizontal="left" wrapText="1"/>
    </xf>
    <xf numFmtId="49" fontId="21" fillId="10" borderId="44" xfId="0" applyNumberFormat="1" applyFont="1" applyFill="1" applyBorder="1" applyAlignment="1">
      <alignment horizontal="left" wrapText="1"/>
    </xf>
    <xf numFmtId="49" fontId="21" fillId="10" borderId="45" xfId="0" applyNumberFormat="1" applyFont="1" applyFill="1" applyBorder="1" applyAlignment="1">
      <alignment horizontal="left"/>
    </xf>
    <xf numFmtId="49" fontId="21" fillId="10" borderId="0" xfId="0" applyNumberFormat="1" applyFont="1" applyFill="1" applyAlignment="1">
      <alignment horizontal="left"/>
    </xf>
    <xf numFmtId="49" fontId="21" fillId="10" borderId="41" xfId="0" applyNumberFormat="1" applyFont="1" applyFill="1" applyBorder="1" applyAlignment="1">
      <alignment horizontal="left"/>
    </xf>
    <xf numFmtId="49" fontId="23" fillId="0" borderId="0" xfId="0" applyNumberFormat="1" applyFont="1" applyAlignment="1">
      <alignment horizontal="left"/>
    </xf>
    <xf numFmtId="49" fontId="36" fillId="0" borderId="0" xfId="0" applyNumberFormat="1" applyFont="1" applyAlignment="1">
      <alignment horizontal="left"/>
    </xf>
    <xf numFmtId="49" fontId="21" fillId="0" borderId="47" xfId="0" applyNumberFormat="1" applyFont="1" applyBorder="1" applyAlignment="1">
      <alignment horizontal="left" wrapText="1"/>
    </xf>
    <xf numFmtId="0" fontId="24" fillId="0" borderId="0" xfId="0" applyFont="1" applyAlignment="1" applyProtection="1">
      <alignment horizontal="left"/>
      <protection locked="0"/>
    </xf>
    <xf numFmtId="0" fontId="22" fillId="0" borderId="0" xfId="0" applyFont="1" applyAlignment="1" applyProtection="1">
      <alignment horizontal="left"/>
      <protection locked="0"/>
    </xf>
    <xf numFmtId="0" fontId="15" fillId="0" borderId="0" xfId="0" applyFont="1" applyAlignment="1" applyProtection="1">
      <alignment horizontal="right"/>
      <protection locked="0"/>
    </xf>
    <xf numFmtId="0" fontId="16" fillId="0" borderId="0" xfId="0" applyFont="1" applyAlignment="1" applyProtection="1">
      <alignment horizontal="left" wrapText="1"/>
      <protection locked="0"/>
    </xf>
    <xf numFmtId="0" fontId="3" fillId="0" borderId="47" xfId="0" applyFont="1" applyBorder="1" applyAlignment="1" applyProtection="1">
      <alignment horizontal="left" wrapText="1"/>
      <protection locked="0"/>
    </xf>
    <xf numFmtId="0" fontId="6" fillId="0" borderId="47" xfId="0" applyFont="1" applyBorder="1" applyAlignment="1" applyProtection="1">
      <alignment horizontal="left" wrapText="1"/>
      <protection locked="0"/>
    </xf>
    <xf numFmtId="0" fontId="17" fillId="0" borderId="0" xfId="0" applyFont="1" applyAlignment="1" applyProtection="1">
      <alignment horizontal="right"/>
      <protection locked="0"/>
    </xf>
    <xf numFmtId="0" fontId="13" fillId="0" borderId="4" xfId="0" applyFont="1" applyBorder="1" applyAlignment="1" applyProtection="1">
      <alignment horizontal="left"/>
      <protection locked="0"/>
    </xf>
    <xf numFmtId="0" fontId="13" fillId="0" borderId="16" xfId="0" applyFont="1" applyBorder="1" applyAlignment="1" applyProtection="1">
      <alignment horizontal="left"/>
      <protection locked="0"/>
    </xf>
    <xf numFmtId="0" fontId="13" fillId="0" borderId="42"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44" xfId="0" applyFont="1" applyBorder="1" applyAlignment="1" applyProtection="1">
      <alignment horizontal="left" vertical="top" wrapText="1"/>
      <protection locked="0"/>
    </xf>
    <xf numFmtId="0" fontId="13" fillId="0" borderId="45"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6" xfId="0" applyFont="1" applyBorder="1" applyAlignment="1" applyProtection="1">
      <alignment horizontal="left" vertical="top" wrapText="1"/>
      <protection locked="0"/>
    </xf>
    <xf numFmtId="0" fontId="13" fillId="0" borderId="47" xfId="0" applyFont="1" applyBorder="1" applyAlignment="1" applyProtection="1">
      <alignment horizontal="left" vertical="top" wrapText="1"/>
      <protection locked="0"/>
    </xf>
    <xf numFmtId="0" fontId="13" fillId="0" borderId="48" xfId="0" applyFont="1" applyBorder="1" applyAlignment="1" applyProtection="1">
      <alignment horizontal="left" vertical="top" wrapText="1"/>
      <protection locked="0"/>
    </xf>
    <xf numFmtId="49" fontId="10" fillId="0" borderId="61" xfId="0" applyNumberFormat="1" applyFont="1" applyBorder="1" applyAlignment="1" applyProtection="1">
      <alignment horizontal="left"/>
      <protection locked="0"/>
    </xf>
    <xf numFmtId="49" fontId="21" fillId="0" borderId="0" xfId="0" applyNumberFormat="1" applyFont="1" applyAlignment="1" applyProtection="1">
      <alignment horizontal="left"/>
      <protection locked="0"/>
    </xf>
    <xf numFmtId="49" fontId="21" fillId="0" borderId="4" xfId="0" applyNumberFormat="1" applyFont="1" applyBorder="1" applyAlignment="1" applyProtection="1">
      <alignment horizontal="left"/>
      <protection locked="0"/>
    </xf>
    <xf numFmtId="49" fontId="10" fillId="0" borderId="60" xfId="0" applyNumberFormat="1" applyFont="1" applyBorder="1" applyAlignment="1" applyProtection="1">
      <alignment horizontal="left"/>
      <protection locked="0"/>
    </xf>
    <xf numFmtId="49" fontId="10" fillId="7" borderId="17" xfId="0" applyNumberFormat="1" applyFont="1" applyFill="1" applyBorder="1" applyAlignment="1" applyProtection="1">
      <alignment horizontal="center" vertical="center" wrapText="1"/>
      <protection locked="0"/>
    </xf>
    <xf numFmtId="49" fontId="10" fillId="0" borderId="59" xfId="0" applyNumberFormat="1" applyFont="1" applyBorder="1" applyAlignment="1" applyProtection="1">
      <alignment horizontal="left"/>
      <protection locked="0"/>
    </xf>
    <xf numFmtId="0" fontId="10" fillId="7" borderId="74" xfId="0" applyFont="1" applyFill="1" applyBorder="1" applyAlignment="1" applyProtection="1">
      <alignment horizontal="right"/>
      <protection locked="0"/>
    </xf>
    <xf numFmtId="0" fontId="10" fillId="7" borderId="75" xfId="0" applyFont="1" applyFill="1" applyBorder="1" applyAlignment="1" applyProtection="1">
      <alignment horizontal="right"/>
      <protection locked="0"/>
    </xf>
    <xf numFmtId="43" fontId="10" fillId="2" borderId="9" xfId="1" applyFont="1" applyFill="1" applyBorder="1" applyAlignment="1" applyProtection="1">
      <alignment horizontal="center"/>
      <protection locked="0"/>
    </xf>
    <xf numFmtId="43" fontId="10" fillId="2" borderId="6" xfId="1" applyFont="1" applyFill="1" applyBorder="1" applyAlignment="1" applyProtection="1">
      <alignment horizontal="center"/>
      <protection locked="0"/>
    </xf>
    <xf numFmtId="11" fontId="10" fillId="2" borderId="9" xfId="1" applyNumberFormat="1" applyFont="1" applyFill="1" applyBorder="1" applyAlignment="1" applyProtection="1">
      <alignment horizontal="center"/>
      <protection locked="0"/>
    </xf>
    <xf numFmtId="11" fontId="10" fillId="2" borderId="14" xfId="1" applyNumberFormat="1" applyFont="1" applyFill="1" applyBorder="1" applyAlignment="1" applyProtection="1">
      <alignment horizontal="center"/>
      <protection locked="0"/>
    </xf>
    <xf numFmtId="11" fontId="10" fillId="2" borderId="40" xfId="1" applyNumberFormat="1" applyFont="1" applyFill="1" applyBorder="1" applyAlignment="1" applyProtection="1">
      <alignment horizontal="center"/>
      <protection locked="0"/>
    </xf>
    <xf numFmtId="14" fontId="10" fillId="7" borderId="9" xfId="0" applyNumberFormat="1" applyFont="1" applyFill="1" applyBorder="1" applyAlignment="1" applyProtection="1">
      <alignment horizontal="right"/>
      <protection locked="0"/>
    </xf>
    <xf numFmtId="14" fontId="10" fillId="7" borderId="6" xfId="0" applyNumberFormat="1" applyFont="1" applyFill="1" applyBorder="1" applyAlignment="1" applyProtection="1">
      <alignment horizontal="right"/>
      <protection locked="0"/>
    </xf>
    <xf numFmtId="0" fontId="10" fillId="7" borderId="9" xfId="0" applyFont="1" applyFill="1" applyBorder="1" applyAlignment="1" applyProtection="1">
      <alignment horizontal="right"/>
      <protection locked="0"/>
    </xf>
    <xf numFmtId="0" fontId="10" fillId="7" borderId="6" xfId="0" applyFont="1" applyFill="1" applyBorder="1" applyAlignment="1" applyProtection="1">
      <alignment horizontal="right"/>
      <protection locked="0"/>
    </xf>
    <xf numFmtId="43" fontId="12" fillId="4" borderId="0" xfId="1" applyFont="1" applyFill="1" applyBorder="1" applyAlignment="1" applyProtection="1">
      <alignment horizontal="center"/>
      <protection locked="0"/>
    </xf>
    <xf numFmtId="43" fontId="12" fillId="4" borderId="1" xfId="1" applyFont="1" applyFill="1" applyBorder="1" applyAlignment="1" applyProtection="1">
      <alignment horizontal="center"/>
      <protection locked="0"/>
    </xf>
    <xf numFmtId="0" fontId="29" fillId="7" borderId="69" xfId="0" applyFont="1" applyFill="1" applyBorder="1" applyAlignment="1" applyProtection="1">
      <alignment horizontal="center" vertical="center" wrapText="1"/>
      <protection locked="0"/>
    </xf>
    <xf numFmtId="0" fontId="29" fillId="7" borderId="58" xfId="0" applyFont="1" applyFill="1" applyBorder="1" applyAlignment="1" applyProtection="1">
      <alignment horizontal="center" vertical="center" wrapText="1"/>
      <protection locked="0"/>
    </xf>
    <xf numFmtId="0" fontId="29" fillId="7" borderId="63" xfId="0" applyFont="1" applyFill="1" applyBorder="1" applyAlignment="1" applyProtection="1">
      <alignment horizontal="center" vertical="center" wrapText="1"/>
      <protection locked="0"/>
    </xf>
    <xf numFmtId="0" fontId="29" fillId="7" borderId="1" xfId="0" applyFont="1" applyFill="1" applyBorder="1" applyAlignment="1" applyProtection="1">
      <alignment horizontal="center" vertical="center" wrapText="1"/>
      <protection locked="0"/>
    </xf>
    <xf numFmtId="11" fontId="27" fillId="9" borderId="83" xfId="1" applyNumberFormat="1" applyFont="1" applyFill="1" applyBorder="1" applyAlignment="1" applyProtection="1">
      <alignment horizontal="center" vertical="center" wrapText="1"/>
      <protection locked="0"/>
    </xf>
    <xf numFmtId="11" fontId="27" fillId="9" borderId="64" xfId="1" applyNumberFormat="1" applyFont="1" applyFill="1" applyBorder="1" applyAlignment="1" applyProtection="1">
      <alignment horizontal="center" vertical="center" wrapText="1"/>
      <protection locked="0"/>
    </xf>
    <xf numFmtId="11" fontId="27" fillId="9" borderId="72" xfId="1" applyNumberFormat="1" applyFont="1" applyFill="1" applyBorder="1" applyAlignment="1" applyProtection="1">
      <alignment horizontal="center" vertical="center" wrapText="1"/>
      <protection locked="0"/>
    </xf>
    <xf numFmtId="0" fontId="10" fillId="2" borderId="69" xfId="0" applyFont="1" applyFill="1" applyBorder="1" applyAlignment="1" applyProtection="1">
      <alignment horizontal="left"/>
      <protection locked="0"/>
    </xf>
    <xf numFmtId="0" fontId="10" fillId="2" borderId="58" xfId="0" applyFont="1" applyFill="1" applyBorder="1" applyAlignment="1" applyProtection="1">
      <alignment horizontal="left"/>
      <protection locked="0"/>
    </xf>
    <xf numFmtId="0" fontId="10" fillId="2" borderId="63"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21" fillId="7" borderId="29" xfId="0" applyFont="1" applyFill="1" applyBorder="1" applyAlignment="1" applyProtection="1">
      <alignment horizontal="right"/>
      <protection locked="0"/>
    </xf>
    <xf numFmtId="0" fontId="21" fillId="7" borderId="33" xfId="0" applyFont="1" applyFill="1" applyBorder="1" applyAlignment="1" applyProtection="1">
      <alignment horizontal="right"/>
      <protection locked="0"/>
    </xf>
    <xf numFmtId="14" fontId="4" fillId="7" borderId="29" xfId="0" applyNumberFormat="1" applyFont="1" applyFill="1" applyBorder="1" applyAlignment="1" applyProtection="1">
      <alignment horizontal="right"/>
      <protection locked="0"/>
    </xf>
    <xf numFmtId="0" fontId="4" fillId="7" borderId="29" xfId="0" applyFont="1" applyFill="1" applyBorder="1" applyAlignment="1" applyProtection="1">
      <alignment horizontal="right"/>
      <protection locked="0"/>
    </xf>
    <xf numFmtId="0" fontId="23" fillId="7" borderId="20" xfId="0" applyFont="1" applyFill="1" applyBorder="1" applyAlignment="1" applyProtection="1">
      <alignment horizontal="left"/>
      <protection locked="0"/>
    </xf>
    <xf numFmtId="0" fontId="23" fillId="7" borderId="21" xfId="0" applyFont="1" applyFill="1" applyBorder="1" applyAlignment="1" applyProtection="1">
      <alignment horizontal="left"/>
      <protection locked="0"/>
    </xf>
    <xf numFmtId="0" fontId="4" fillId="0" borderId="35" xfId="0" applyFont="1" applyBorder="1" applyAlignment="1" applyProtection="1">
      <alignment horizontal="center"/>
      <protection locked="0"/>
    </xf>
    <xf numFmtId="0" fontId="24" fillId="7" borderId="21" xfId="0" applyFont="1" applyFill="1" applyBorder="1" applyAlignment="1" applyProtection="1">
      <alignment horizontal="center"/>
      <protection locked="0"/>
    </xf>
    <xf numFmtId="0" fontId="24" fillId="7" borderId="36" xfId="0" applyFont="1" applyFill="1" applyBorder="1" applyAlignment="1" applyProtection="1">
      <alignment horizontal="center"/>
      <protection locked="0"/>
    </xf>
    <xf numFmtId="43" fontId="21" fillId="7" borderId="37" xfId="1" applyFont="1" applyFill="1" applyBorder="1" applyAlignment="1" applyProtection="1">
      <alignment horizontal="center"/>
      <protection locked="0"/>
    </xf>
    <xf numFmtId="43" fontId="21" fillId="7" borderId="25" xfId="1" applyFont="1" applyFill="1" applyBorder="1" applyAlignment="1" applyProtection="1">
      <alignment horizontal="center"/>
      <protection locked="0"/>
    </xf>
    <xf numFmtId="11" fontId="21" fillId="7" borderId="25" xfId="1" applyNumberFormat="1" applyFont="1" applyFill="1" applyBorder="1" applyAlignment="1" applyProtection="1">
      <alignment horizontal="center"/>
      <protection locked="0"/>
    </xf>
    <xf numFmtId="11" fontId="21" fillId="7" borderId="26" xfId="1" applyNumberFormat="1" applyFont="1" applyFill="1" applyBorder="1" applyAlignment="1" applyProtection="1">
      <alignment horizontal="center"/>
      <protection locked="0"/>
    </xf>
    <xf numFmtId="0" fontId="22" fillId="0" borderId="0" xfId="0" applyFont="1" applyAlignment="1" applyProtection="1">
      <alignment horizontal="center"/>
      <protection locked="0"/>
    </xf>
    <xf numFmtId="0" fontId="34" fillId="0" borderId="0" xfId="0" applyFont="1" applyAlignment="1" applyProtection="1">
      <alignment horizontal="center"/>
      <protection locked="0"/>
    </xf>
    <xf numFmtId="0" fontId="21" fillId="0" borderId="0" xfId="0" applyFont="1" applyAlignment="1" applyProtection="1">
      <alignment horizontal="left"/>
      <protection locked="0"/>
    </xf>
    <xf numFmtId="11" fontId="27" fillId="7" borderId="83" xfId="1" applyNumberFormat="1" applyFont="1" applyFill="1" applyBorder="1" applyAlignment="1" applyProtection="1">
      <alignment horizontal="center" vertical="center" wrapText="1"/>
      <protection locked="0"/>
    </xf>
    <xf numFmtId="11" fontId="27" fillId="7" borderId="64" xfId="1" applyNumberFormat="1" applyFont="1" applyFill="1" applyBorder="1" applyAlignment="1" applyProtection="1">
      <alignment horizontal="center" vertical="center" wrapText="1"/>
      <protection locked="0"/>
    </xf>
    <xf numFmtId="11" fontId="27" fillId="7" borderId="72" xfId="1" applyNumberFormat="1" applyFont="1" applyFill="1" applyBorder="1" applyAlignment="1" applyProtection="1">
      <alignment horizontal="center" vertical="center" wrapText="1"/>
      <protection locked="0"/>
    </xf>
    <xf numFmtId="0" fontId="4" fillId="7" borderId="16" xfId="0" applyFont="1" applyFill="1" applyBorder="1" applyAlignment="1" applyProtection="1">
      <alignment horizontal="right"/>
      <protection locked="0"/>
    </xf>
    <xf numFmtId="0" fontId="4" fillId="7" borderId="101" xfId="0" applyFont="1" applyFill="1" applyBorder="1" applyAlignment="1" applyProtection="1">
      <alignment horizontal="right"/>
      <protection locked="0"/>
    </xf>
    <xf numFmtId="0" fontId="4" fillId="7" borderId="105" xfId="0" applyFont="1" applyFill="1" applyBorder="1" applyAlignment="1" applyProtection="1">
      <alignment horizontal="right"/>
      <protection locked="0"/>
    </xf>
    <xf numFmtId="0" fontId="4" fillId="7" borderId="4" xfId="0" applyFont="1" applyFill="1" applyBorder="1" applyAlignment="1" applyProtection="1">
      <alignment horizontal="right"/>
      <protection locked="0"/>
    </xf>
    <xf numFmtId="0" fontId="4" fillId="7" borderId="103" xfId="0" applyFont="1" applyFill="1" applyBorder="1" applyAlignment="1" applyProtection="1">
      <alignment horizontal="right"/>
      <protection locked="0"/>
    </xf>
    <xf numFmtId="0" fontId="2" fillId="7" borderId="102" xfId="0" applyFont="1" applyFill="1" applyBorder="1" applyAlignment="1" applyProtection="1">
      <alignment horizontal="right"/>
      <protection locked="0"/>
    </xf>
    <xf numFmtId="0" fontId="2" fillId="7" borderId="104" xfId="0" applyFont="1" applyFill="1" applyBorder="1" applyAlignment="1" applyProtection="1">
      <alignment horizontal="right"/>
      <protection locked="0"/>
    </xf>
    <xf numFmtId="0" fontId="2" fillId="7" borderId="16" xfId="0" applyFont="1" applyFill="1" applyBorder="1" applyAlignment="1" applyProtection="1">
      <alignment horizontal="right"/>
      <protection locked="0"/>
    </xf>
    <xf numFmtId="0" fontId="2" fillId="7" borderId="105" xfId="0" applyFont="1" applyFill="1" applyBorder="1" applyAlignment="1" applyProtection="1">
      <alignment horizontal="right"/>
      <protection locked="0"/>
    </xf>
    <xf numFmtId="0" fontId="10" fillId="7" borderId="88" xfId="0" applyFont="1" applyFill="1" applyBorder="1" applyAlignment="1" applyProtection="1">
      <alignment horizontal="right"/>
      <protection locked="0"/>
    </xf>
    <xf numFmtId="0" fontId="10" fillId="7" borderId="89" xfId="0" applyFont="1" applyFill="1" applyBorder="1" applyAlignment="1" applyProtection="1">
      <alignment horizontal="right"/>
      <protection locked="0"/>
    </xf>
    <xf numFmtId="11" fontId="10" fillId="2" borderId="84" xfId="1" applyNumberFormat="1" applyFont="1" applyFill="1" applyBorder="1" applyAlignment="1" applyProtection="1">
      <alignment horizontal="center"/>
      <protection locked="0"/>
    </xf>
    <xf numFmtId="0" fontId="11" fillId="7" borderId="42" xfId="0" applyFont="1" applyFill="1" applyBorder="1" applyAlignment="1" applyProtection="1">
      <alignment horizontal="center" vertical="center" wrapText="1"/>
      <protection locked="0"/>
    </xf>
    <xf numFmtId="0" fontId="11" fillId="7" borderId="91" xfId="0" applyFont="1" applyFill="1" applyBorder="1" applyAlignment="1" applyProtection="1">
      <alignment horizontal="center" vertical="center" wrapText="1"/>
      <protection locked="0"/>
    </xf>
    <xf numFmtId="0" fontId="11" fillId="7" borderId="45"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0" fontId="10" fillId="2" borderId="97" xfId="0" applyFont="1" applyFill="1" applyBorder="1" applyAlignment="1" applyProtection="1">
      <alignment horizontal="left"/>
      <protection locked="0"/>
    </xf>
    <xf numFmtId="0" fontId="10" fillId="2" borderId="45" xfId="0" applyFont="1" applyFill="1" applyBorder="1" applyAlignment="1" applyProtection="1">
      <alignment horizontal="left"/>
      <protection locked="0"/>
    </xf>
    <xf numFmtId="43" fontId="12" fillId="4" borderId="41" xfId="1" applyFont="1" applyFill="1" applyBorder="1" applyAlignment="1" applyProtection="1">
      <alignment horizontal="center"/>
      <protection locked="0"/>
    </xf>
    <xf numFmtId="11" fontId="27" fillId="7" borderId="94" xfId="1" applyNumberFormat="1" applyFont="1" applyFill="1" applyBorder="1" applyAlignment="1" applyProtection="1">
      <alignment horizontal="center" vertical="center" wrapText="1"/>
      <protection locked="0"/>
    </xf>
    <xf numFmtId="11" fontId="27" fillId="7" borderId="95" xfId="1" applyNumberFormat="1" applyFont="1" applyFill="1" applyBorder="1" applyAlignment="1" applyProtection="1">
      <alignment horizontal="center" vertical="center"/>
      <protection locked="0"/>
    </xf>
    <xf numFmtId="11" fontId="27" fillId="7" borderId="96" xfId="1" applyNumberFormat="1" applyFont="1" applyFill="1" applyBorder="1" applyAlignment="1" applyProtection="1">
      <alignment horizontal="center" vertical="center"/>
      <protection locked="0"/>
    </xf>
    <xf numFmtId="11" fontId="28" fillId="7" borderId="94" xfId="1" applyNumberFormat="1" applyFont="1" applyFill="1" applyBorder="1" applyAlignment="1" applyProtection="1">
      <alignment horizontal="center" vertical="center" wrapText="1"/>
      <protection locked="0"/>
    </xf>
    <xf numFmtId="11" fontId="28" fillId="7" borderId="95" xfId="1" applyNumberFormat="1" applyFont="1" applyFill="1" applyBorder="1" applyAlignment="1" applyProtection="1">
      <alignment horizontal="center" vertical="center" wrapText="1"/>
      <protection locked="0"/>
    </xf>
    <xf numFmtId="11" fontId="28" fillId="7" borderId="96" xfId="1" applyNumberFormat="1" applyFont="1" applyFill="1" applyBorder="1" applyAlignment="1" applyProtection="1">
      <alignment horizontal="center" vertical="center" wrapText="1"/>
      <protection locked="0"/>
    </xf>
    <xf numFmtId="0" fontId="1" fillId="7" borderId="30" xfId="0" applyFont="1" applyFill="1" applyBorder="1" applyProtection="1">
      <protection locked="0"/>
    </xf>
    <xf numFmtId="44" fontId="4" fillId="14" borderId="49" xfId="0" applyNumberFormat="1" applyFont="1" applyFill="1" applyBorder="1" applyAlignment="1">
      <alignment horizontal="center"/>
    </xf>
    <xf numFmtId="2" fontId="4" fillId="7" borderId="29" xfId="0" applyNumberFormat="1" applyFont="1" applyFill="1" applyBorder="1" applyAlignment="1" applyProtection="1">
      <alignment horizontal="right"/>
    </xf>
    <xf numFmtId="0" fontId="4" fillId="7" borderId="29" xfId="0" applyFont="1" applyFill="1" applyBorder="1" applyProtection="1"/>
    <xf numFmtId="14" fontId="4" fillId="7" borderId="30" xfId="0" applyNumberFormat="1" applyFont="1" applyFill="1" applyBorder="1" applyProtection="1"/>
    <xf numFmtId="0" fontId="4" fillId="7" borderId="30" xfId="0" applyFont="1" applyFill="1" applyBorder="1" applyProtection="1"/>
    <xf numFmtId="2" fontId="4" fillId="7" borderId="30" xfId="0" applyNumberFormat="1" applyFont="1" applyFill="1" applyBorder="1" applyAlignment="1" applyProtection="1">
      <alignment horizontal="right"/>
    </xf>
  </cellXfs>
  <cellStyles count="4">
    <cellStyle name="40% - Accent2" xfId="2" builtinId="35"/>
    <cellStyle name="60% - Accent6" xfId="3" builtinId="52"/>
    <cellStyle name="Comma" xfId="1" builtinId="3"/>
    <cellStyle name="Normal" xfId="0" builtinId="0"/>
  </cellStyles>
  <dxfs count="0"/>
  <tableStyles count="0" defaultTableStyle="TableStyleMedium9" defaultPivotStyle="PivotStyleLight16"/>
  <colors>
    <mruColors>
      <color rgb="FF96CED6"/>
      <color rgb="FFF3E697"/>
      <color rgb="FFE4F8F8"/>
      <color rgb="FFC3EFEE"/>
      <color rgb="FF996600"/>
      <color rgb="FF996633"/>
      <color rgb="FFDCA7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B1:O71"/>
  <sheetViews>
    <sheetView tabSelected="1" workbookViewId="0">
      <selection activeCell="B2" sqref="B2:O2"/>
    </sheetView>
  </sheetViews>
  <sheetFormatPr defaultRowHeight="18" customHeight="1" x14ac:dyDescent="0.25"/>
  <cols>
    <col min="1" max="1" width="3.875" style="178" customWidth="1"/>
    <col min="2" max="2" width="4.875" style="178" customWidth="1"/>
    <col min="3" max="3" width="3.75" style="178" customWidth="1"/>
    <col min="4" max="16384" width="9" style="178"/>
  </cols>
  <sheetData>
    <row r="1" spans="2:15" ht="18" customHeight="1" x14ac:dyDescent="0.25">
      <c r="B1" s="177"/>
      <c r="C1" s="177"/>
      <c r="D1" s="177"/>
      <c r="E1" s="177"/>
      <c r="F1" s="177"/>
      <c r="G1" s="177"/>
      <c r="H1" s="177"/>
      <c r="I1" s="177"/>
      <c r="J1" s="177"/>
      <c r="K1" s="177"/>
      <c r="L1" s="177"/>
      <c r="M1" s="177"/>
      <c r="N1" s="177"/>
      <c r="O1" s="177"/>
    </row>
    <row r="2" spans="2:15" ht="18" customHeight="1" x14ac:dyDescent="0.25">
      <c r="B2" s="269" t="s">
        <v>234</v>
      </c>
      <c r="C2" s="269"/>
      <c r="D2" s="269"/>
      <c r="E2" s="269"/>
      <c r="F2" s="269"/>
      <c r="G2" s="269"/>
      <c r="H2" s="269"/>
      <c r="I2" s="269"/>
      <c r="J2" s="269"/>
      <c r="K2" s="269"/>
      <c r="L2" s="269"/>
      <c r="M2" s="269"/>
      <c r="N2" s="269"/>
      <c r="O2" s="269"/>
    </row>
    <row r="3" spans="2:15" ht="18" customHeight="1" x14ac:dyDescent="0.25">
      <c r="B3" s="270" t="s">
        <v>235</v>
      </c>
      <c r="C3" s="269"/>
      <c r="D3" s="269"/>
      <c r="E3" s="269"/>
      <c r="F3" s="269"/>
      <c r="G3" s="269"/>
      <c r="H3" s="269"/>
      <c r="I3" s="269"/>
      <c r="J3" s="269"/>
      <c r="K3" s="269"/>
      <c r="L3" s="269"/>
      <c r="M3" s="269"/>
      <c r="N3" s="269"/>
      <c r="O3" s="269"/>
    </row>
    <row r="4" spans="2:15" ht="77.25" customHeight="1" x14ac:dyDescent="0.25">
      <c r="B4" s="245" t="s">
        <v>236</v>
      </c>
      <c r="C4" s="245"/>
      <c r="D4" s="245"/>
      <c r="E4" s="245"/>
      <c r="F4" s="245"/>
      <c r="G4" s="245"/>
      <c r="H4" s="245"/>
      <c r="I4" s="245"/>
      <c r="J4" s="245"/>
      <c r="K4" s="245"/>
      <c r="L4" s="245"/>
      <c r="M4" s="245"/>
      <c r="N4" s="245"/>
      <c r="O4" s="245"/>
    </row>
    <row r="5" spans="2:15" ht="18" customHeight="1" thickBot="1" x14ac:dyDescent="0.3">
      <c r="B5" s="271"/>
      <c r="C5" s="271"/>
      <c r="D5" s="271"/>
      <c r="E5" s="271"/>
      <c r="F5" s="271"/>
      <c r="G5" s="271"/>
      <c r="H5" s="271"/>
      <c r="I5" s="271"/>
      <c r="J5" s="271"/>
      <c r="K5" s="271"/>
      <c r="L5" s="271"/>
      <c r="M5" s="271"/>
      <c r="N5" s="271"/>
      <c r="O5" s="271"/>
    </row>
    <row r="6" spans="2:15" ht="18" customHeight="1" x14ac:dyDescent="0.25">
      <c r="B6" s="263" t="s">
        <v>163</v>
      </c>
      <c r="C6" s="264"/>
      <c r="D6" s="264"/>
      <c r="E6" s="264"/>
      <c r="F6" s="264"/>
      <c r="G6" s="264"/>
      <c r="H6" s="264"/>
      <c r="I6" s="264"/>
      <c r="J6" s="264"/>
      <c r="K6" s="264"/>
      <c r="L6" s="264"/>
      <c r="M6" s="264"/>
      <c r="N6" s="264"/>
      <c r="O6" s="265"/>
    </row>
    <row r="7" spans="2:15" ht="18" customHeight="1" x14ac:dyDescent="0.25">
      <c r="B7" s="179" t="s">
        <v>43</v>
      </c>
      <c r="C7" s="245" t="s">
        <v>164</v>
      </c>
      <c r="D7" s="245"/>
      <c r="E7" s="245"/>
      <c r="F7" s="245"/>
      <c r="G7" s="245"/>
      <c r="H7" s="245"/>
      <c r="I7" s="245"/>
      <c r="J7" s="245"/>
      <c r="K7" s="245"/>
      <c r="L7" s="245"/>
      <c r="M7" s="245"/>
      <c r="N7" s="245"/>
      <c r="O7" s="246"/>
    </row>
    <row r="8" spans="2:15" ht="18" customHeight="1" x14ac:dyDescent="0.25">
      <c r="B8" s="179" t="s">
        <v>44</v>
      </c>
      <c r="C8" s="245" t="s">
        <v>165</v>
      </c>
      <c r="D8" s="245"/>
      <c r="E8" s="245"/>
      <c r="F8" s="245"/>
      <c r="G8" s="245"/>
      <c r="H8" s="245"/>
      <c r="I8" s="245"/>
      <c r="J8" s="245"/>
      <c r="K8" s="245"/>
      <c r="L8" s="245"/>
      <c r="M8" s="245"/>
      <c r="N8" s="245"/>
      <c r="O8" s="246"/>
    </row>
    <row r="9" spans="2:15" ht="18" customHeight="1" x14ac:dyDescent="0.25">
      <c r="B9" s="179" t="s">
        <v>45</v>
      </c>
      <c r="C9" s="245" t="s">
        <v>166</v>
      </c>
      <c r="D9" s="245"/>
      <c r="E9" s="245"/>
      <c r="F9" s="245"/>
      <c r="G9" s="245"/>
      <c r="H9" s="245"/>
      <c r="I9" s="245"/>
      <c r="J9" s="245"/>
      <c r="K9" s="245"/>
      <c r="L9" s="245"/>
      <c r="M9" s="245"/>
      <c r="N9" s="245"/>
      <c r="O9" s="246"/>
    </row>
    <row r="10" spans="2:15" ht="18" customHeight="1" x14ac:dyDescent="0.25">
      <c r="B10" s="179" t="s">
        <v>46</v>
      </c>
      <c r="C10" s="245" t="s">
        <v>167</v>
      </c>
      <c r="D10" s="245"/>
      <c r="E10" s="245"/>
      <c r="F10" s="245"/>
      <c r="G10" s="245"/>
      <c r="H10" s="245"/>
      <c r="I10" s="245"/>
      <c r="J10" s="245"/>
      <c r="K10" s="245"/>
      <c r="L10" s="245"/>
      <c r="M10" s="245"/>
      <c r="N10" s="245"/>
      <c r="O10" s="246"/>
    </row>
    <row r="11" spans="2:15" ht="18" customHeight="1" x14ac:dyDescent="0.25">
      <c r="B11" s="179" t="s">
        <v>51</v>
      </c>
      <c r="C11" s="245" t="s">
        <v>168</v>
      </c>
      <c r="D11" s="245"/>
      <c r="E11" s="245"/>
      <c r="F11" s="245"/>
      <c r="G11" s="245"/>
      <c r="H11" s="245"/>
      <c r="I11" s="245"/>
      <c r="J11" s="245"/>
      <c r="K11" s="245"/>
      <c r="L11" s="245"/>
      <c r="M11" s="245"/>
      <c r="N11" s="245"/>
      <c r="O11" s="246"/>
    </row>
    <row r="12" spans="2:15" ht="18" customHeight="1" x14ac:dyDescent="0.25">
      <c r="B12" s="266" t="s">
        <v>169</v>
      </c>
      <c r="C12" s="267"/>
      <c r="D12" s="267"/>
      <c r="E12" s="267"/>
      <c r="F12" s="267"/>
      <c r="G12" s="267"/>
      <c r="H12" s="267"/>
      <c r="I12" s="267"/>
      <c r="J12" s="267"/>
      <c r="K12" s="267"/>
      <c r="L12" s="267"/>
      <c r="M12" s="267"/>
      <c r="N12" s="267"/>
      <c r="O12" s="268"/>
    </row>
    <row r="13" spans="2:15" ht="35.25" customHeight="1" x14ac:dyDescent="0.25">
      <c r="B13" s="179" t="s">
        <v>52</v>
      </c>
      <c r="C13" s="245" t="s">
        <v>170</v>
      </c>
      <c r="D13" s="245"/>
      <c r="E13" s="245"/>
      <c r="F13" s="245"/>
      <c r="G13" s="245"/>
      <c r="H13" s="245"/>
      <c r="I13" s="245"/>
      <c r="J13" s="245"/>
      <c r="K13" s="245"/>
      <c r="L13" s="245"/>
      <c r="M13" s="245"/>
      <c r="N13" s="245"/>
      <c r="O13" s="246"/>
    </row>
    <row r="14" spans="2:15" ht="18" customHeight="1" x14ac:dyDescent="0.25">
      <c r="B14" s="179" t="s">
        <v>53</v>
      </c>
      <c r="C14" s="245" t="s">
        <v>171</v>
      </c>
      <c r="D14" s="245"/>
      <c r="E14" s="245"/>
      <c r="F14" s="245"/>
      <c r="G14" s="245"/>
      <c r="H14" s="245"/>
      <c r="I14" s="245"/>
      <c r="J14" s="245"/>
      <c r="K14" s="245"/>
      <c r="L14" s="245"/>
      <c r="M14" s="245"/>
      <c r="N14" s="245"/>
      <c r="O14" s="246"/>
    </row>
    <row r="15" spans="2:15" ht="18" customHeight="1" x14ac:dyDescent="0.25">
      <c r="B15" s="179" t="s">
        <v>54</v>
      </c>
      <c r="C15" s="245" t="s">
        <v>172</v>
      </c>
      <c r="D15" s="245"/>
      <c r="E15" s="245"/>
      <c r="F15" s="245"/>
      <c r="G15" s="245"/>
      <c r="H15" s="245"/>
      <c r="I15" s="245"/>
      <c r="J15" s="245"/>
      <c r="K15" s="245"/>
      <c r="L15" s="245"/>
      <c r="M15" s="245"/>
      <c r="N15" s="245"/>
      <c r="O15" s="246"/>
    </row>
    <row r="16" spans="2:15" ht="18" customHeight="1" x14ac:dyDescent="0.25">
      <c r="B16" s="179" t="s">
        <v>55</v>
      </c>
      <c r="C16" s="245" t="s">
        <v>173</v>
      </c>
      <c r="D16" s="245"/>
      <c r="E16" s="245"/>
      <c r="F16" s="245"/>
      <c r="G16" s="245"/>
      <c r="H16" s="245"/>
      <c r="I16" s="245"/>
      <c r="J16" s="245"/>
      <c r="K16" s="245"/>
      <c r="L16" s="245"/>
      <c r="M16" s="245"/>
      <c r="N16" s="245"/>
      <c r="O16" s="246"/>
    </row>
    <row r="17" spans="2:15" ht="18" customHeight="1" x14ac:dyDescent="0.25">
      <c r="B17" s="179" t="s">
        <v>56</v>
      </c>
      <c r="C17" s="245" t="s">
        <v>174</v>
      </c>
      <c r="D17" s="245"/>
      <c r="E17" s="245"/>
      <c r="F17" s="245"/>
      <c r="G17" s="245"/>
      <c r="H17" s="245"/>
      <c r="I17" s="245"/>
      <c r="J17" s="245"/>
      <c r="K17" s="245"/>
      <c r="L17" s="245"/>
      <c r="M17" s="245"/>
      <c r="N17" s="245"/>
      <c r="O17" s="246"/>
    </row>
    <row r="18" spans="2:15" ht="18" customHeight="1" x14ac:dyDescent="0.25">
      <c r="B18" s="179" t="s">
        <v>71</v>
      </c>
      <c r="C18" s="245" t="s">
        <v>175</v>
      </c>
      <c r="D18" s="245"/>
      <c r="E18" s="245"/>
      <c r="F18" s="245"/>
      <c r="G18" s="245"/>
      <c r="H18" s="245"/>
      <c r="I18" s="245"/>
      <c r="J18" s="245"/>
      <c r="K18" s="245"/>
      <c r="L18" s="245"/>
      <c r="M18" s="245"/>
      <c r="N18" s="245"/>
      <c r="O18" s="246"/>
    </row>
    <row r="19" spans="2:15" ht="35.25" customHeight="1" x14ac:dyDescent="0.25">
      <c r="B19" s="179" t="s">
        <v>72</v>
      </c>
      <c r="C19" s="255" t="s">
        <v>176</v>
      </c>
      <c r="D19" s="255"/>
      <c r="E19" s="255"/>
      <c r="F19" s="255"/>
      <c r="G19" s="255"/>
      <c r="H19" s="255"/>
      <c r="I19" s="255"/>
      <c r="J19" s="255"/>
      <c r="K19" s="255"/>
      <c r="L19" s="255"/>
      <c r="M19" s="255"/>
      <c r="N19" s="255"/>
      <c r="O19" s="256"/>
    </row>
    <row r="20" spans="2:15" ht="18" customHeight="1" thickBot="1" x14ac:dyDescent="0.3">
      <c r="B20" s="180" t="s">
        <v>126</v>
      </c>
      <c r="C20" s="257" t="s">
        <v>177</v>
      </c>
      <c r="D20" s="257"/>
      <c r="E20" s="257"/>
      <c r="F20" s="257"/>
      <c r="G20" s="257"/>
      <c r="H20" s="257"/>
      <c r="I20" s="257"/>
      <c r="J20" s="257"/>
      <c r="K20" s="257"/>
      <c r="L20" s="257"/>
      <c r="M20" s="257"/>
      <c r="N20" s="257"/>
      <c r="O20" s="258"/>
    </row>
    <row r="21" spans="2:15" ht="18" customHeight="1" thickBot="1" x14ac:dyDescent="0.3">
      <c r="B21" s="181"/>
      <c r="C21" s="245"/>
      <c r="D21" s="245"/>
      <c r="E21" s="245"/>
      <c r="F21" s="245"/>
      <c r="G21" s="245"/>
      <c r="H21" s="245"/>
      <c r="I21" s="245"/>
      <c r="J21" s="245"/>
      <c r="K21" s="245"/>
      <c r="L21" s="245"/>
      <c r="M21" s="245"/>
      <c r="N21" s="245"/>
      <c r="O21" s="245"/>
    </row>
    <row r="22" spans="2:15" ht="18" customHeight="1" x14ac:dyDescent="0.25">
      <c r="B22" s="259" t="s">
        <v>178</v>
      </c>
      <c r="C22" s="260"/>
      <c r="D22" s="260"/>
      <c r="E22" s="260"/>
      <c r="F22" s="260"/>
      <c r="G22" s="260"/>
      <c r="H22" s="260"/>
      <c r="I22" s="260"/>
      <c r="J22" s="260"/>
      <c r="K22" s="260"/>
      <c r="L22" s="260"/>
      <c r="M22" s="260"/>
      <c r="N22" s="260"/>
      <c r="O22" s="261"/>
    </row>
    <row r="23" spans="2:15" ht="18" customHeight="1" x14ac:dyDescent="0.25">
      <c r="B23" s="262" t="s">
        <v>179</v>
      </c>
      <c r="C23" s="245"/>
      <c r="D23" s="245"/>
      <c r="E23" s="245"/>
      <c r="F23" s="245"/>
      <c r="G23" s="245"/>
      <c r="H23" s="245"/>
      <c r="I23" s="245"/>
      <c r="J23" s="245"/>
      <c r="K23" s="245"/>
      <c r="L23" s="245"/>
      <c r="M23" s="245"/>
      <c r="N23" s="245"/>
      <c r="O23" s="246"/>
    </row>
    <row r="24" spans="2:15" ht="35.25" customHeight="1" x14ac:dyDescent="0.25">
      <c r="B24" s="262" t="s">
        <v>180</v>
      </c>
      <c r="C24" s="245"/>
      <c r="D24" s="245"/>
      <c r="E24" s="245"/>
      <c r="F24" s="245"/>
      <c r="G24" s="245"/>
      <c r="H24" s="245"/>
      <c r="I24" s="245"/>
      <c r="J24" s="245"/>
      <c r="K24" s="245"/>
      <c r="L24" s="245"/>
      <c r="M24" s="245"/>
      <c r="N24" s="245"/>
      <c r="O24" s="246"/>
    </row>
    <row r="25" spans="2:15" ht="18" customHeight="1" x14ac:dyDescent="0.25">
      <c r="B25" s="179" t="s">
        <v>43</v>
      </c>
      <c r="C25" s="247" t="s">
        <v>181</v>
      </c>
      <c r="D25" s="247"/>
      <c r="E25" s="247"/>
      <c r="F25" s="247"/>
      <c r="G25" s="247"/>
      <c r="H25" s="247"/>
      <c r="I25" s="247"/>
      <c r="J25" s="247"/>
      <c r="K25" s="247"/>
      <c r="L25" s="247"/>
      <c r="M25" s="247"/>
      <c r="N25" s="247"/>
      <c r="O25" s="248"/>
    </row>
    <row r="26" spans="2:15" ht="18" customHeight="1" x14ac:dyDescent="0.25">
      <c r="B26" s="179" t="s">
        <v>44</v>
      </c>
      <c r="C26" s="247" t="s">
        <v>182</v>
      </c>
      <c r="D26" s="247"/>
      <c r="E26" s="247"/>
      <c r="F26" s="247"/>
      <c r="G26" s="247"/>
      <c r="H26" s="247"/>
      <c r="I26" s="247"/>
      <c r="J26" s="247"/>
      <c r="K26" s="247"/>
      <c r="L26" s="247"/>
      <c r="M26" s="247"/>
      <c r="N26" s="247"/>
      <c r="O26" s="248"/>
    </row>
    <row r="27" spans="2:15" ht="35.25" customHeight="1" x14ac:dyDescent="0.25">
      <c r="B27" s="179" t="s">
        <v>45</v>
      </c>
      <c r="C27" s="245" t="s">
        <v>183</v>
      </c>
      <c r="D27" s="245"/>
      <c r="E27" s="245"/>
      <c r="F27" s="245"/>
      <c r="G27" s="245"/>
      <c r="H27" s="245"/>
      <c r="I27" s="245"/>
      <c r="J27" s="245"/>
      <c r="K27" s="245"/>
      <c r="L27" s="245"/>
      <c r="M27" s="245"/>
      <c r="N27" s="245"/>
      <c r="O27" s="246"/>
    </row>
    <row r="28" spans="2:15" ht="18" customHeight="1" x14ac:dyDescent="0.25">
      <c r="B28" s="179" t="s">
        <v>46</v>
      </c>
      <c r="C28" s="238" t="s">
        <v>184</v>
      </c>
      <c r="D28" s="238"/>
      <c r="E28" s="238"/>
      <c r="F28" s="238"/>
      <c r="G28" s="238"/>
      <c r="H28" s="238"/>
      <c r="I28" s="238"/>
      <c r="J28" s="238"/>
      <c r="K28" s="238"/>
      <c r="L28" s="238"/>
      <c r="M28" s="238"/>
      <c r="N28" s="238"/>
      <c r="O28" s="239"/>
    </row>
    <row r="29" spans="2:15" ht="18" customHeight="1" x14ac:dyDescent="0.25">
      <c r="B29" s="179" t="s">
        <v>51</v>
      </c>
      <c r="C29" s="247" t="s">
        <v>185</v>
      </c>
      <c r="D29" s="247"/>
      <c r="E29" s="247"/>
      <c r="F29" s="247"/>
      <c r="G29" s="247"/>
      <c r="H29" s="247"/>
      <c r="I29" s="247"/>
      <c r="J29" s="247"/>
      <c r="K29" s="247"/>
      <c r="L29" s="247"/>
      <c r="M29" s="247"/>
      <c r="N29" s="247"/>
      <c r="O29" s="248"/>
    </row>
    <row r="30" spans="2:15" ht="18" customHeight="1" x14ac:dyDescent="0.25">
      <c r="B30" s="179" t="s">
        <v>52</v>
      </c>
      <c r="C30" s="247" t="s">
        <v>186</v>
      </c>
      <c r="D30" s="247"/>
      <c r="E30" s="247"/>
      <c r="F30" s="247"/>
      <c r="G30" s="247"/>
      <c r="H30" s="247"/>
      <c r="I30" s="247"/>
      <c r="J30" s="247"/>
      <c r="K30" s="247"/>
      <c r="L30" s="247"/>
      <c r="M30" s="247"/>
      <c r="N30" s="247"/>
      <c r="O30" s="248"/>
    </row>
    <row r="31" spans="2:15" ht="18" customHeight="1" x14ac:dyDescent="0.25">
      <c r="B31" s="179" t="s">
        <v>53</v>
      </c>
      <c r="C31" s="245" t="s">
        <v>187</v>
      </c>
      <c r="D31" s="245"/>
      <c r="E31" s="245"/>
      <c r="F31" s="245"/>
      <c r="G31" s="245"/>
      <c r="H31" s="245"/>
      <c r="I31" s="245"/>
      <c r="J31" s="245"/>
      <c r="K31" s="245"/>
      <c r="L31" s="245"/>
      <c r="M31" s="245"/>
      <c r="N31" s="245"/>
      <c r="O31" s="246"/>
    </row>
    <row r="32" spans="2:15" ht="18" customHeight="1" x14ac:dyDescent="0.25">
      <c r="B32" s="179" t="s">
        <v>54</v>
      </c>
      <c r="C32" s="245" t="s">
        <v>83</v>
      </c>
      <c r="D32" s="245"/>
      <c r="E32" s="245"/>
      <c r="F32" s="245"/>
      <c r="G32" s="245"/>
      <c r="H32" s="245"/>
      <c r="I32" s="245"/>
      <c r="J32" s="245"/>
      <c r="K32" s="245"/>
      <c r="L32" s="245"/>
      <c r="M32" s="245"/>
      <c r="N32" s="245"/>
      <c r="O32" s="246"/>
    </row>
    <row r="33" spans="2:15" ht="18" customHeight="1" x14ac:dyDescent="0.25">
      <c r="B33" s="179" t="s">
        <v>55</v>
      </c>
      <c r="C33" s="245" t="s">
        <v>134</v>
      </c>
      <c r="D33" s="245"/>
      <c r="E33" s="245"/>
      <c r="F33" s="245"/>
      <c r="G33" s="245"/>
      <c r="H33" s="245"/>
      <c r="I33" s="245"/>
      <c r="J33" s="245"/>
      <c r="K33" s="245"/>
      <c r="L33" s="245"/>
      <c r="M33" s="245"/>
      <c r="N33" s="245"/>
      <c r="O33" s="246"/>
    </row>
    <row r="34" spans="2:15" ht="18" customHeight="1" x14ac:dyDescent="0.25">
      <c r="B34" s="179" t="s">
        <v>56</v>
      </c>
      <c r="C34" s="245" t="s">
        <v>124</v>
      </c>
      <c r="D34" s="245"/>
      <c r="E34" s="245"/>
      <c r="F34" s="245"/>
      <c r="G34" s="245"/>
      <c r="H34" s="245"/>
      <c r="I34" s="245"/>
      <c r="J34" s="245"/>
      <c r="K34" s="245"/>
      <c r="L34" s="245"/>
      <c r="M34" s="245"/>
      <c r="N34" s="245"/>
      <c r="O34" s="246"/>
    </row>
    <row r="35" spans="2:15" ht="18" customHeight="1" x14ac:dyDescent="0.25">
      <c r="B35" s="179" t="s">
        <v>71</v>
      </c>
      <c r="C35" s="245" t="s">
        <v>122</v>
      </c>
      <c r="D35" s="245"/>
      <c r="E35" s="245"/>
      <c r="F35" s="245"/>
      <c r="G35" s="245"/>
      <c r="H35" s="245"/>
      <c r="I35" s="245"/>
      <c r="J35" s="245"/>
      <c r="K35" s="245"/>
      <c r="L35" s="245"/>
      <c r="M35" s="245"/>
      <c r="N35" s="245"/>
      <c r="O35" s="246"/>
    </row>
    <row r="36" spans="2:15" ht="36" customHeight="1" x14ac:dyDescent="0.25">
      <c r="B36" s="179" t="s">
        <v>72</v>
      </c>
      <c r="C36" s="245" t="s">
        <v>188</v>
      </c>
      <c r="D36" s="245"/>
      <c r="E36" s="245"/>
      <c r="F36" s="245"/>
      <c r="G36" s="245"/>
      <c r="H36" s="245"/>
      <c r="I36" s="245"/>
      <c r="J36" s="245"/>
      <c r="K36" s="245"/>
      <c r="L36" s="245"/>
      <c r="M36" s="245"/>
      <c r="N36" s="245"/>
      <c r="O36" s="246"/>
    </row>
    <row r="37" spans="2:15" ht="36" customHeight="1" x14ac:dyDescent="0.25">
      <c r="B37" s="179" t="s">
        <v>126</v>
      </c>
      <c r="C37" s="247" t="s">
        <v>123</v>
      </c>
      <c r="D37" s="247"/>
      <c r="E37" s="247"/>
      <c r="F37" s="247"/>
      <c r="G37" s="247"/>
      <c r="H37" s="247"/>
      <c r="I37" s="247"/>
      <c r="J37" s="247"/>
      <c r="K37" s="247"/>
      <c r="L37" s="247"/>
      <c r="M37" s="247"/>
      <c r="N37" s="247"/>
      <c r="O37" s="248"/>
    </row>
    <row r="38" spans="2:15" ht="18" customHeight="1" x14ac:dyDescent="0.25">
      <c r="B38" s="179" t="s">
        <v>135</v>
      </c>
      <c r="C38" s="249" t="s">
        <v>189</v>
      </c>
      <c r="D38" s="249"/>
      <c r="E38" s="249"/>
      <c r="F38" s="249"/>
      <c r="G38" s="249"/>
      <c r="H38" s="249"/>
      <c r="I38" s="249"/>
      <c r="J38" s="249"/>
      <c r="K38" s="249"/>
      <c r="L38" s="249"/>
      <c r="M38" s="249"/>
      <c r="N38" s="249"/>
      <c r="O38" s="250"/>
    </row>
    <row r="39" spans="2:15" ht="18" customHeight="1" x14ac:dyDescent="0.25">
      <c r="B39" s="183"/>
      <c r="C39" s="249"/>
      <c r="D39" s="249"/>
      <c r="E39" s="249"/>
      <c r="F39" s="249"/>
      <c r="G39" s="249"/>
      <c r="H39" s="249"/>
      <c r="I39" s="249"/>
      <c r="J39" s="249"/>
      <c r="K39" s="249"/>
      <c r="L39" s="249"/>
      <c r="M39" s="249"/>
      <c r="N39" s="249"/>
      <c r="O39" s="250"/>
    </row>
    <row r="40" spans="2:15" ht="18" customHeight="1" x14ac:dyDescent="0.25">
      <c r="B40" s="183"/>
      <c r="C40" s="184" t="s">
        <v>47</v>
      </c>
      <c r="D40" s="249" t="s">
        <v>57</v>
      </c>
      <c r="E40" s="249"/>
      <c r="F40" s="249"/>
      <c r="G40" s="249"/>
      <c r="H40" s="249"/>
      <c r="I40" s="249"/>
      <c r="J40" s="249"/>
      <c r="K40" s="249"/>
      <c r="L40" s="249"/>
      <c r="M40" s="249"/>
      <c r="N40" s="249"/>
      <c r="O40" s="250"/>
    </row>
    <row r="41" spans="2:15" ht="18" customHeight="1" x14ac:dyDescent="0.25">
      <c r="B41" s="183"/>
      <c r="C41" s="181"/>
      <c r="D41" s="249"/>
      <c r="E41" s="249"/>
      <c r="F41" s="249"/>
      <c r="G41" s="249"/>
      <c r="H41" s="249"/>
      <c r="I41" s="249"/>
      <c r="J41" s="249"/>
      <c r="K41" s="249"/>
      <c r="L41" s="249"/>
      <c r="M41" s="249"/>
      <c r="N41" s="249"/>
      <c r="O41" s="250"/>
    </row>
    <row r="42" spans="2:15" ht="18" customHeight="1" x14ac:dyDescent="0.25">
      <c r="B42" s="183"/>
      <c r="C42" s="181" t="s">
        <v>48</v>
      </c>
      <c r="D42" s="238" t="s">
        <v>58</v>
      </c>
      <c r="E42" s="238"/>
      <c r="F42" s="238"/>
      <c r="G42" s="238"/>
      <c r="H42" s="238"/>
      <c r="I42" s="238"/>
      <c r="J42" s="238"/>
      <c r="K42" s="238"/>
      <c r="L42" s="238"/>
      <c r="M42" s="238"/>
      <c r="N42" s="238"/>
      <c r="O42" s="239"/>
    </row>
    <row r="43" spans="2:15" ht="18" customHeight="1" x14ac:dyDescent="0.25">
      <c r="B43" s="183"/>
      <c r="C43" s="181"/>
      <c r="D43" s="185" t="s">
        <v>59</v>
      </c>
      <c r="E43" s="238" t="s">
        <v>60</v>
      </c>
      <c r="F43" s="238"/>
      <c r="G43" s="238"/>
      <c r="H43" s="238"/>
      <c r="I43" s="238"/>
      <c r="J43" s="238"/>
      <c r="K43" s="238"/>
      <c r="L43" s="238"/>
      <c r="M43" s="238"/>
      <c r="N43" s="238"/>
      <c r="O43" s="239"/>
    </row>
    <row r="44" spans="2:15" ht="18" customHeight="1" x14ac:dyDescent="0.25">
      <c r="B44" s="183"/>
      <c r="C44" s="181"/>
      <c r="D44" s="185" t="s">
        <v>61</v>
      </c>
      <c r="E44" s="249" t="s">
        <v>62</v>
      </c>
      <c r="F44" s="249"/>
      <c r="G44" s="249"/>
      <c r="H44" s="249"/>
      <c r="I44" s="249"/>
      <c r="J44" s="249"/>
      <c r="K44" s="249"/>
      <c r="L44" s="249"/>
      <c r="M44" s="249"/>
      <c r="N44" s="249"/>
      <c r="O44" s="250"/>
    </row>
    <row r="45" spans="2:15" ht="18" customHeight="1" x14ac:dyDescent="0.25">
      <c r="B45" s="183"/>
      <c r="C45" s="181"/>
      <c r="D45" s="177"/>
      <c r="E45" s="249"/>
      <c r="F45" s="249"/>
      <c r="G45" s="249"/>
      <c r="H45" s="249"/>
      <c r="I45" s="249"/>
      <c r="J45" s="249"/>
      <c r="K45" s="249"/>
      <c r="L45" s="249"/>
      <c r="M45" s="249"/>
      <c r="N45" s="249"/>
      <c r="O45" s="250"/>
    </row>
    <row r="46" spans="2:15" ht="18" customHeight="1" x14ac:dyDescent="0.25">
      <c r="B46" s="183"/>
      <c r="C46" s="181" t="s">
        <v>49</v>
      </c>
      <c r="D46" s="249" t="s">
        <v>75</v>
      </c>
      <c r="E46" s="249"/>
      <c r="F46" s="249"/>
      <c r="G46" s="249"/>
      <c r="H46" s="249"/>
      <c r="I46" s="249"/>
      <c r="J46" s="249"/>
      <c r="K46" s="249"/>
      <c r="L46" s="249"/>
      <c r="M46" s="249"/>
      <c r="N46" s="249"/>
      <c r="O46" s="250"/>
    </row>
    <row r="47" spans="2:15" ht="18" customHeight="1" x14ac:dyDescent="0.25">
      <c r="B47" s="183"/>
      <c r="C47" s="181"/>
      <c r="D47" s="249"/>
      <c r="E47" s="249"/>
      <c r="F47" s="249"/>
      <c r="G47" s="249"/>
      <c r="H47" s="249"/>
      <c r="I47" s="249"/>
      <c r="J47" s="249"/>
      <c r="K47" s="249"/>
      <c r="L47" s="249"/>
      <c r="M47" s="249"/>
      <c r="N47" s="249"/>
      <c r="O47" s="250"/>
    </row>
    <row r="48" spans="2:15" ht="18" customHeight="1" x14ac:dyDescent="0.25">
      <c r="B48" s="183"/>
      <c r="C48" s="181" t="s">
        <v>50</v>
      </c>
      <c r="D48" s="238" t="s">
        <v>63</v>
      </c>
      <c r="E48" s="238"/>
      <c r="F48" s="238"/>
      <c r="G48" s="238"/>
      <c r="H48" s="238"/>
      <c r="I48" s="238"/>
      <c r="J48" s="238"/>
      <c r="K48" s="238"/>
      <c r="L48" s="238"/>
      <c r="M48" s="238"/>
      <c r="N48" s="238"/>
      <c r="O48" s="239"/>
    </row>
    <row r="49" spans="2:15" ht="18" customHeight="1" x14ac:dyDescent="0.25">
      <c r="B49" s="183"/>
      <c r="C49" s="181"/>
      <c r="D49" s="185" t="s">
        <v>59</v>
      </c>
      <c r="E49" s="245" t="s">
        <v>64</v>
      </c>
      <c r="F49" s="245"/>
      <c r="G49" s="245"/>
      <c r="H49" s="245"/>
      <c r="I49" s="245"/>
      <c r="J49" s="245"/>
      <c r="K49" s="245"/>
      <c r="L49" s="245"/>
      <c r="M49" s="245"/>
      <c r="N49" s="245"/>
      <c r="O49" s="246"/>
    </row>
    <row r="50" spans="2:15" ht="18" customHeight="1" x14ac:dyDescent="0.25">
      <c r="B50" s="183"/>
      <c r="C50" s="181"/>
      <c r="D50" s="185" t="s">
        <v>61</v>
      </c>
      <c r="E50" s="238" t="s">
        <v>65</v>
      </c>
      <c r="F50" s="238"/>
      <c r="G50" s="238"/>
      <c r="H50" s="238"/>
      <c r="I50" s="238"/>
      <c r="J50" s="238"/>
      <c r="K50" s="238"/>
      <c r="L50" s="238"/>
      <c r="M50" s="238"/>
      <c r="N50" s="238"/>
      <c r="O50" s="239"/>
    </row>
    <row r="51" spans="2:15" ht="18" customHeight="1" thickBot="1" x14ac:dyDescent="0.3">
      <c r="B51" s="186"/>
      <c r="C51" s="187" t="s">
        <v>66</v>
      </c>
      <c r="D51" s="251" t="s">
        <v>125</v>
      </c>
      <c r="E51" s="251"/>
      <c r="F51" s="251"/>
      <c r="G51" s="251"/>
      <c r="H51" s="251"/>
      <c r="I51" s="251"/>
      <c r="J51" s="251"/>
      <c r="K51" s="251"/>
      <c r="L51" s="251"/>
      <c r="M51" s="251"/>
      <c r="N51" s="251"/>
      <c r="O51" s="252"/>
    </row>
    <row r="52" spans="2:15" ht="18" customHeight="1" thickBot="1" x14ac:dyDescent="0.3">
      <c r="B52" s="181"/>
      <c r="C52" s="177"/>
      <c r="D52" s="182"/>
      <c r="E52" s="182"/>
      <c r="F52" s="182"/>
      <c r="G52" s="182"/>
      <c r="H52" s="182"/>
      <c r="I52" s="182"/>
      <c r="J52" s="182"/>
      <c r="K52" s="182"/>
      <c r="L52" s="182"/>
      <c r="M52" s="182"/>
      <c r="N52" s="182"/>
      <c r="O52" s="182"/>
    </row>
    <row r="53" spans="2:15" ht="36.75" customHeight="1" x14ac:dyDescent="0.25">
      <c r="B53" s="188" t="s">
        <v>190</v>
      </c>
      <c r="C53" s="253" t="s">
        <v>127</v>
      </c>
      <c r="D53" s="253"/>
      <c r="E53" s="253"/>
      <c r="F53" s="253"/>
      <c r="G53" s="253"/>
      <c r="H53" s="253"/>
      <c r="I53" s="253"/>
      <c r="J53" s="253"/>
      <c r="K53" s="253"/>
      <c r="L53" s="253"/>
      <c r="M53" s="253"/>
      <c r="N53" s="253"/>
      <c r="O53" s="254"/>
    </row>
    <row r="54" spans="2:15" ht="18" customHeight="1" x14ac:dyDescent="0.25">
      <c r="B54" s="183"/>
      <c r="C54" s="181" t="s">
        <v>47</v>
      </c>
      <c r="D54" s="249" t="s">
        <v>232</v>
      </c>
      <c r="E54" s="249"/>
      <c r="F54" s="249"/>
      <c r="G54" s="249"/>
      <c r="H54" s="249"/>
      <c r="I54" s="249"/>
      <c r="J54" s="249"/>
      <c r="K54" s="249"/>
      <c r="L54" s="249"/>
      <c r="M54" s="249"/>
      <c r="N54" s="249"/>
      <c r="O54" s="250"/>
    </row>
    <row r="55" spans="2:15" ht="18" customHeight="1" x14ac:dyDescent="0.25">
      <c r="B55" s="183"/>
      <c r="C55" s="177"/>
      <c r="D55" s="249"/>
      <c r="E55" s="249"/>
      <c r="F55" s="249"/>
      <c r="G55" s="249"/>
      <c r="H55" s="249"/>
      <c r="I55" s="249"/>
      <c r="J55" s="249"/>
      <c r="K55" s="249"/>
      <c r="L55" s="249"/>
      <c r="M55" s="249"/>
      <c r="N55" s="249"/>
      <c r="O55" s="250"/>
    </row>
    <row r="56" spans="2:15" ht="18" customHeight="1" x14ac:dyDescent="0.25">
      <c r="B56" s="183"/>
      <c r="C56" s="177"/>
      <c r="D56" s="185" t="s">
        <v>59</v>
      </c>
      <c r="E56" s="238" t="s">
        <v>67</v>
      </c>
      <c r="F56" s="238"/>
      <c r="G56" s="238"/>
      <c r="H56" s="238"/>
      <c r="I56" s="177"/>
      <c r="J56" s="177"/>
      <c r="K56" s="177"/>
      <c r="L56" s="177"/>
      <c r="M56" s="177"/>
      <c r="N56" s="177"/>
      <c r="O56" s="189"/>
    </row>
    <row r="57" spans="2:15" ht="18" customHeight="1" x14ac:dyDescent="0.25">
      <c r="B57" s="183"/>
      <c r="C57" s="177"/>
      <c r="D57" s="177"/>
      <c r="E57" s="238" t="s">
        <v>68</v>
      </c>
      <c r="F57" s="238"/>
      <c r="G57" s="238"/>
      <c r="H57" s="238"/>
      <c r="I57" s="177"/>
      <c r="J57" s="177"/>
      <c r="K57" s="177"/>
      <c r="L57" s="177"/>
      <c r="M57" s="177"/>
      <c r="N57" s="177"/>
      <c r="O57" s="189"/>
    </row>
    <row r="58" spans="2:15" ht="18" customHeight="1" x14ac:dyDescent="0.25">
      <c r="B58" s="183"/>
      <c r="C58" s="177"/>
      <c r="D58" s="177"/>
      <c r="E58" s="238" t="s">
        <v>69</v>
      </c>
      <c r="F58" s="238"/>
      <c r="G58" s="238"/>
      <c r="H58" s="238"/>
      <c r="I58" s="177"/>
      <c r="J58" s="177"/>
      <c r="K58" s="177"/>
      <c r="L58" s="177"/>
      <c r="M58" s="177"/>
      <c r="N58" s="177"/>
      <c r="O58" s="189"/>
    </row>
    <row r="59" spans="2:15" ht="18" customHeight="1" x14ac:dyDescent="0.25">
      <c r="B59" s="183"/>
      <c r="C59" s="177"/>
      <c r="D59" s="177"/>
      <c r="E59" s="238" t="s">
        <v>70</v>
      </c>
      <c r="F59" s="238"/>
      <c r="G59" s="238"/>
      <c r="H59" s="238"/>
      <c r="I59" s="177"/>
      <c r="J59" s="177"/>
      <c r="K59" s="177"/>
      <c r="L59" s="177"/>
      <c r="M59" s="177"/>
      <c r="N59" s="177"/>
      <c r="O59" s="189"/>
    </row>
    <row r="60" spans="2:15" ht="18" customHeight="1" x14ac:dyDescent="0.25">
      <c r="B60" s="183"/>
      <c r="C60" s="181" t="s">
        <v>48</v>
      </c>
      <c r="D60" s="249" t="s">
        <v>233</v>
      </c>
      <c r="E60" s="249"/>
      <c r="F60" s="249"/>
      <c r="G60" s="249"/>
      <c r="H60" s="249"/>
      <c r="I60" s="249"/>
      <c r="J60" s="249"/>
      <c r="K60" s="249"/>
      <c r="L60" s="249"/>
      <c r="M60" s="249"/>
      <c r="N60" s="249"/>
      <c r="O60" s="250"/>
    </row>
    <row r="61" spans="2:15" ht="18" customHeight="1" x14ac:dyDescent="0.25">
      <c r="B61" s="183"/>
      <c r="C61" s="177"/>
      <c r="D61" s="249"/>
      <c r="E61" s="249"/>
      <c r="F61" s="249"/>
      <c r="G61" s="249"/>
      <c r="H61" s="249"/>
      <c r="I61" s="249"/>
      <c r="J61" s="249"/>
      <c r="K61" s="249"/>
      <c r="L61" s="249"/>
      <c r="M61" s="249"/>
      <c r="N61" s="249"/>
      <c r="O61" s="250"/>
    </row>
    <row r="62" spans="2:15" ht="18" customHeight="1" x14ac:dyDescent="0.25">
      <c r="B62" s="183"/>
      <c r="C62" s="177"/>
      <c r="D62" s="249"/>
      <c r="E62" s="249"/>
      <c r="F62" s="249"/>
      <c r="G62" s="249"/>
      <c r="H62" s="249"/>
      <c r="I62" s="249"/>
      <c r="J62" s="249"/>
      <c r="K62" s="249"/>
      <c r="L62" s="249"/>
      <c r="M62" s="249"/>
      <c r="N62" s="249"/>
      <c r="O62" s="250"/>
    </row>
    <row r="63" spans="2:15" ht="18" customHeight="1" x14ac:dyDescent="0.25">
      <c r="B63" s="183"/>
      <c r="C63" s="177"/>
      <c r="D63" s="249"/>
      <c r="E63" s="249"/>
      <c r="F63" s="249"/>
      <c r="G63" s="249"/>
      <c r="H63" s="249"/>
      <c r="I63" s="249"/>
      <c r="J63" s="249"/>
      <c r="K63" s="249"/>
      <c r="L63" s="249"/>
      <c r="M63" s="249"/>
      <c r="N63" s="249"/>
      <c r="O63" s="250"/>
    </row>
    <row r="64" spans="2:15" ht="18" customHeight="1" x14ac:dyDescent="0.25">
      <c r="B64" s="183"/>
      <c r="C64" s="177"/>
      <c r="D64" s="190" t="s">
        <v>61</v>
      </c>
      <c r="E64" s="245" t="s">
        <v>67</v>
      </c>
      <c r="F64" s="245"/>
      <c r="G64" s="245"/>
      <c r="H64" s="245"/>
      <c r="I64" s="191"/>
      <c r="J64" s="191"/>
      <c r="K64" s="191"/>
      <c r="L64" s="191"/>
      <c r="M64" s="191"/>
      <c r="N64" s="191"/>
      <c r="O64" s="192"/>
    </row>
    <row r="65" spans="2:15" ht="18" customHeight="1" x14ac:dyDescent="0.25">
      <c r="B65" s="183"/>
      <c r="C65" s="177"/>
      <c r="D65" s="177"/>
      <c r="E65" s="238" t="s">
        <v>68</v>
      </c>
      <c r="F65" s="238"/>
      <c r="G65" s="238"/>
      <c r="H65" s="238"/>
      <c r="I65" s="177"/>
      <c r="J65" s="177"/>
      <c r="K65" s="177"/>
      <c r="L65" s="177"/>
      <c r="M65" s="177"/>
      <c r="N65" s="177"/>
      <c r="O65" s="189"/>
    </row>
    <row r="66" spans="2:15" ht="18" customHeight="1" x14ac:dyDescent="0.25">
      <c r="B66" s="183"/>
      <c r="C66" s="177"/>
      <c r="D66" s="177"/>
      <c r="E66" s="238" t="s">
        <v>69</v>
      </c>
      <c r="F66" s="238"/>
      <c r="G66" s="238"/>
      <c r="H66" s="238"/>
      <c r="I66" s="177"/>
      <c r="J66" s="177"/>
      <c r="K66" s="177"/>
      <c r="L66" s="177"/>
      <c r="M66" s="177"/>
      <c r="N66" s="177"/>
      <c r="O66" s="189"/>
    </row>
    <row r="67" spans="2:15" ht="18" customHeight="1" x14ac:dyDescent="0.25">
      <c r="B67" s="183"/>
      <c r="C67" s="177"/>
      <c r="D67" s="177"/>
      <c r="E67" s="238" t="s">
        <v>70</v>
      </c>
      <c r="F67" s="238"/>
      <c r="G67" s="238"/>
      <c r="H67" s="238"/>
      <c r="I67" s="177"/>
      <c r="J67" s="177"/>
      <c r="K67" s="177"/>
      <c r="L67" s="177"/>
      <c r="M67" s="177"/>
      <c r="N67" s="177"/>
      <c r="O67" s="189"/>
    </row>
    <row r="68" spans="2:15" ht="18" customHeight="1" x14ac:dyDescent="0.25">
      <c r="B68" s="183" t="s">
        <v>191</v>
      </c>
      <c r="C68" s="238" t="s">
        <v>76</v>
      </c>
      <c r="D68" s="238"/>
      <c r="E68" s="238"/>
      <c r="F68" s="238"/>
      <c r="G68" s="238"/>
      <c r="H68" s="238"/>
      <c r="I68" s="238"/>
      <c r="J68" s="238"/>
      <c r="K68" s="238"/>
      <c r="L68" s="238"/>
      <c r="M68" s="238"/>
      <c r="N68" s="238"/>
      <c r="O68" s="239"/>
    </row>
    <row r="69" spans="2:15" ht="18" customHeight="1" thickBot="1" x14ac:dyDescent="0.3">
      <c r="B69" s="186" t="s">
        <v>192</v>
      </c>
      <c r="C69" s="240" t="s">
        <v>193</v>
      </c>
      <c r="D69" s="240"/>
      <c r="E69" s="240"/>
      <c r="F69" s="240"/>
      <c r="G69" s="240"/>
      <c r="H69" s="240"/>
      <c r="I69" s="240"/>
      <c r="J69" s="240"/>
      <c r="K69" s="240"/>
      <c r="L69" s="240"/>
      <c r="M69" s="240"/>
      <c r="N69" s="240"/>
      <c r="O69" s="241"/>
    </row>
    <row r="70" spans="2:15" ht="18" customHeight="1" thickBot="1" x14ac:dyDescent="0.3">
      <c r="B70" s="177"/>
      <c r="C70" s="177"/>
      <c r="D70" s="177"/>
      <c r="E70" s="177"/>
      <c r="F70" s="177"/>
      <c r="G70" s="177"/>
      <c r="H70" s="177"/>
      <c r="I70" s="177"/>
      <c r="J70" s="177"/>
      <c r="K70" s="177"/>
      <c r="L70" s="177"/>
      <c r="M70" s="177"/>
      <c r="N70" s="177"/>
      <c r="O70" s="177"/>
    </row>
    <row r="71" spans="2:15" ht="18" customHeight="1" thickBot="1" x14ac:dyDescent="0.3">
      <c r="B71" s="242" t="s">
        <v>73</v>
      </c>
      <c r="C71" s="243"/>
      <c r="D71" s="243"/>
      <c r="E71" s="243"/>
      <c r="F71" s="243"/>
      <c r="G71" s="243"/>
      <c r="H71" s="243"/>
      <c r="I71" s="243"/>
      <c r="J71" s="243"/>
      <c r="K71" s="243"/>
      <c r="L71" s="243"/>
      <c r="M71" s="243"/>
      <c r="N71" s="243"/>
      <c r="O71" s="244"/>
    </row>
  </sheetData>
  <mergeCells count="60">
    <mergeCell ref="B2:O2"/>
    <mergeCell ref="B3:O3"/>
    <mergeCell ref="B4:O4"/>
    <mergeCell ref="B5:O5"/>
    <mergeCell ref="C7:O7"/>
    <mergeCell ref="C10:O10"/>
    <mergeCell ref="B6:O6"/>
    <mergeCell ref="C8:O8"/>
    <mergeCell ref="C9:O9"/>
    <mergeCell ref="C16:O16"/>
    <mergeCell ref="C11:O11"/>
    <mergeCell ref="B12:O12"/>
    <mergeCell ref="C13:O13"/>
    <mergeCell ref="C14:O14"/>
    <mergeCell ref="C15:O15"/>
    <mergeCell ref="C29:O29"/>
    <mergeCell ref="C30:O30"/>
    <mergeCell ref="C17:O17"/>
    <mergeCell ref="C18:O18"/>
    <mergeCell ref="C19:O19"/>
    <mergeCell ref="C20:O20"/>
    <mergeCell ref="C21:O21"/>
    <mergeCell ref="C25:O25"/>
    <mergeCell ref="C26:O26"/>
    <mergeCell ref="C27:O27"/>
    <mergeCell ref="C28:O28"/>
    <mergeCell ref="B22:O22"/>
    <mergeCell ref="B23:O23"/>
    <mergeCell ref="B24:O24"/>
    <mergeCell ref="C31:O31"/>
    <mergeCell ref="C32:O32"/>
    <mergeCell ref="C33:O33"/>
    <mergeCell ref="C34:O34"/>
    <mergeCell ref="C35:O35"/>
    <mergeCell ref="C36:O36"/>
    <mergeCell ref="C37:O37"/>
    <mergeCell ref="D54:O55"/>
    <mergeCell ref="E59:H59"/>
    <mergeCell ref="D60:O63"/>
    <mergeCell ref="D48:O48"/>
    <mergeCell ref="E49:O49"/>
    <mergeCell ref="E50:O50"/>
    <mergeCell ref="D51:O51"/>
    <mergeCell ref="C53:O53"/>
    <mergeCell ref="D46:O47"/>
    <mergeCell ref="D42:O42"/>
    <mergeCell ref="C38:O39"/>
    <mergeCell ref="D40:O41"/>
    <mergeCell ref="E43:O43"/>
    <mergeCell ref="E44:O45"/>
    <mergeCell ref="E64:H64"/>
    <mergeCell ref="E65:H65"/>
    <mergeCell ref="E56:H56"/>
    <mergeCell ref="E57:H57"/>
    <mergeCell ref="E58:H58"/>
    <mergeCell ref="E66:H66"/>
    <mergeCell ref="E67:H67"/>
    <mergeCell ref="C68:O68"/>
    <mergeCell ref="C69:O69"/>
    <mergeCell ref="B71:O71"/>
  </mergeCells>
  <pageMargins left="0" right="0" top="0" bottom="0" header="0" footer="0"/>
  <pageSetup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35D2-0C3A-429A-83EE-12EC1D5CE5B7}">
  <sheetPr codeName="Sheet6">
    <pageSetUpPr fitToPage="1"/>
  </sheetPr>
  <dimension ref="A1:S57"/>
  <sheetViews>
    <sheetView workbookViewId="0">
      <selection activeCell="A5" sqref="A5:B5"/>
    </sheetView>
  </sheetViews>
  <sheetFormatPr defaultRowHeight="15" x14ac:dyDescent="0.25"/>
  <cols>
    <col min="1" max="1" width="4.75" style="47" customWidth="1"/>
    <col min="2" max="2" width="36.625" style="47" bestFit="1" customWidth="1"/>
    <col min="3" max="5" width="22.125" style="49" customWidth="1"/>
    <col min="6" max="6" width="57.625" style="47" customWidth="1"/>
    <col min="7" max="8" width="9" style="47"/>
    <col min="9" max="9" width="19.125" style="47" bestFit="1" customWidth="1"/>
    <col min="10" max="10" width="19.25" style="47" bestFit="1" customWidth="1"/>
    <col min="11" max="11" width="18" style="47" bestFit="1" customWidth="1"/>
    <col min="12" max="16384" width="9" style="47"/>
  </cols>
  <sheetData>
    <row r="1" spans="1:19" ht="17.25" x14ac:dyDescent="0.3">
      <c r="A1" s="333" t="s">
        <v>129</v>
      </c>
      <c r="B1" s="333"/>
      <c r="C1" s="333"/>
      <c r="D1" s="333"/>
      <c r="E1" s="333"/>
      <c r="F1" s="333"/>
    </row>
    <row r="2" spans="1:19" ht="17.25" x14ac:dyDescent="0.3">
      <c r="A2" s="333" t="s">
        <v>86</v>
      </c>
      <c r="B2" s="333"/>
      <c r="C2" s="333"/>
      <c r="D2" s="333"/>
      <c r="E2" s="333"/>
      <c r="F2" s="333"/>
    </row>
    <row r="3" spans="1:19" ht="17.25" x14ac:dyDescent="0.3">
      <c r="A3" s="334" t="s">
        <v>215</v>
      </c>
      <c r="B3" s="334"/>
      <c r="C3" s="334"/>
      <c r="D3" s="334"/>
      <c r="E3" s="334"/>
      <c r="F3" s="334"/>
    </row>
    <row r="4" spans="1:19" x14ac:dyDescent="0.25">
      <c r="A4" s="193"/>
      <c r="B4" s="193"/>
      <c r="C4" s="194"/>
      <c r="D4" s="194"/>
      <c r="E4" s="194"/>
      <c r="F4" s="193"/>
    </row>
    <row r="5" spans="1:19" x14ac:dyDescent="0.25">
      <c r="A5" s="335" t="s">
        <v>248</v>
      </c>
      <c r="B5" s="335"/>
      <c r="C5" s="194" t="s">
        <v>23</v>
      </c>
      <c r="D5" s="194" t="s">
        <v>24</v>
      </c>
      <c r="E5" s="194" t="s">
        <v>26</v>
      </c>
      <c r="F5" s="193"/>
      <c r="G5" s="49"/>
      <c r="H5" s="49"/>
      <c r="I5" s="49"/>
      <c r="J5" s="49"/>
      <c r="K5" s="49"/>
      <c r="L5" s="49"/>
      <c r="M5" s="49"/>
      <c r="N5" s="49"/>
      <c r="O5" s="49"/>
      <c r="P5" s="49"/>
      <c r="Q5" s="49"/>
      <c r="R5" s="49"/>
      <c r="S5" s="49"/>
    </row>
    <row r="6" spans="1:19" x14ac:dyDescent="0.25">
      <c r="A6" s="195" t="s">
        <v>87</v>
      </c>
      <c r="B6" s="195"/>
      <c r="C6" s="194" t="s">
        <v>237</v>
      </c>
      <c r="D6" s="194" t="s">
        <v>227</v>
      </c>
      <c r="E6" s="194" t="s">
        <v>220</v>
      </c>
      <c r="F6" s="194"/>
      <c r="G6" s="49"/>
      <c r="H6" s="49"/>
      <c r="I6" s="49"/>
      <c r="J6" s="49"/>
      <c r="K6" s="49"/>
      <c r="L6" s="49"/>
      <c r="M6" s="49"/>
      <c r="N6" s="49"/>
      <c r="O6" s="49"/>
      <c r="P6" s="49"/>
      <c r="Q6" s="49"/>
      <c r="R6" s="49"/>
      <c r="S6" s="49"/>
    </row>
    <row r="7" spans="1:19" ht="15.75" thickBot="1" x14ac:dyDescent="0.3">
      <c r="A7" s="195" t="s">
        <v>88</v>
      </c>
      <c r="B7" s="195"/>
      <c r="C7" s="194" t="s">
        <v>219</v>
      </c>
      <c r="D7" s="194" t="s">
        <v>226</v>
      </c>
      <c r="E7" s="141" t="s">
        <v>217</v>
      </c>
      <c r="F7" s="194"/>
      <c r="G7" s="49"/>
      <c r="H7" s="49"/>
      <c r="I7" s="49"/>
      <c r="J7" s="49"/>
      <c r="K7" s="49"/>
      <c r="L7" s="49"/>
      <c r="M7" s="49"/>
      <c r="N7" s="49"/>
      <c r="O7" s="49"/>
      <c r="P7" s="49"/>
      <c r="Q7" s="49"/>
      <c r="R7" s="49"/>
      <c r="S7" s="49"/>
    </row>
    <row r="8" spans="1:19" ht="16.5" thickBot="1" x14ac:dyDescent="0.3">
      <c r="A8" s="324" t="s">
        <v>89</v>
      </c>
      <c r="B8" s="325"/>
      <c r="C8" s="325"/>
      <c r="D8" s="325"/>
      <c r="E8" s="325"/>
      <c r="F8" s="137" t="s">
        <v>90</v>
      </c>
    </row>
    <row r="9" spans="1:19" x14ac:dyDescent="0.25">
      <c r="A9" s="193"/>
      <c r="B9" s="196" t="s">
        <v>91</v>
      </c>
      <c r="C9" s="197">
        <v>0</v>
      </c>
      <c r="D9" s="198">
        <v>0</v>
      </c>
      <c r="E9" s="215">
        <f>D9-C9</f>
        <v>0</v>
      </c>
      <c r="F9" s="199" t="s">
        <v>92</v>
      </c>
    </row>
    <row r="10" spans="1:19" x14ac:dyDescent="0.25">
      <c r="A10" s="193"/>
      <c r="B10" s="200" t="s">
        <v>93</v>
      </c>
      <c r="C10" s="212">
        <f>C9*2%</f>
        <v>0</v>
      </c>
      <c r="D10" s="213">
        <f>D9*2%</f>
        <v>0</v>
      </c>
      <c r="E10" s="213">
        <f>D10-C10</f>
        <v>0</v>
      </c>
      <c r="F10" s="201"/>
    </row>
    <row r="11" spans="1:19" x14ac:dyDescent="0.25">
      <c r="A11" s="193"/>
      <c r="B11" s="200" t="s">
        <v>94</v>
      </c>
      <c r="C11" s="202">
        <v>0</v>
      </c>
      <c r="D11" s="203"/>
      <c r="E11" s="213">
        <f>D11-C11</f>
        <v>0</v>
      </c>
      <c r="F11" s="201" t="s">
        <v>95</v>
      </c>
    </row>
    <row r="12" spans="1:19" x14ac:dyDescent="0.25">
      <c r="A12" s="193"/>
      <c r="B12" s="200" t="s">
        <v>140</v>
      </c>
      <c r="C12" s="202">
        <v>0</v>
      </c>
      <c r="D12" s="203">
        <v>0</v>
      </c>
      <c r="E12" s="213">
        <f>D12-C12</f>
        <v>0</v>
      </c>
      <c r="F12" s="201" t="s">
        <v>96</v>
      </c>
    </row>
    <row r="13" spans="1:19" ht="15.75" thickBot="1" x14ac:dyDescent="0.3">
      <c r="A13" s="193"/>
      <c r="B13" s="200" t="s">
        <v>150</v>
      </c>
      <c r="C13" s="214">
        <f>C10+C11+C12</f>
        <v>0</v>
      </c>
      <c r="D13" s="213">
        <f>D10+D11+D12</f>
        <v>0</v>
      </c>
      <c r="E13" s="213">
        <f>D13-C13</f>
        <v>0</v>
      </c>
      <c r="F13" s="201"/>
    </row>
    <row r="14" spans="1:19" ht="15.75" thickBot="1" x14ac:dyDescent="0.3">
      <c r="A14" s="193"/>
      <c r="B14" s="204" t="s">
        <v>151</v>
      </c>
      <c r="C14" s="205">
        <v>0</v>
      </c>
      <c r="D14" s="214">
        <f>C14</f>
        <v>0</v>
      </c>
      <c r="E14" s="213">
        <f>C16</f>
        <v>0</v>
      </c>
      <c r="F14" s="201" t="s">
        <v>152</v>
      </c>
    </row>
    <row r="15" spans="1:19" ht="15.75" thickBot="1" x14ac:dyDescent="0.3">
      <c r="A15" s="193"/>
      <c r="B15" s="200" t="s">
        <v>153</v>
      </c>
      <c r="C15" s="206"/>
      <c r="D15" s="205">
        <v>0</v>
      </c>
      <c r="E15" s="212">
        <f>D15</f>
        <v>0</v>
      </c>
      <c r="F15" s="201" t="s">
        <v>154</v>
      </c>
    </row>
    <row r="16" spans="1:19" x14ac:dyDescent="0.25">
      <c r="A16" s="193"/>
      <c r="B16" s="207" t="s">
        <v>155</v>
      </c>
      <c r="C16" s="216">
        <f>C13-C14</f>
        <v>0</v>
      </c>
      <c r="D16" s="217">
        <f>+D13-D14-D15</f>
        <v>0</v>
      </c>
      <c r="E16" s="218">
        <f>E13+E14-E15</f>
        <v>0</v>
      </c>
      <c r="F16" s="208" t="s">
        <v>156</v>
      </c>
    </row>
    <row r="17" spans="1:6" ht="15.75" thickBot="1" x14ac:dyDescent="0.3">
      <c r="A17" s="193"/>
      <c r="B17" s="193"/>
      <c r="C17" s="194"/>
      <c r="D17" s="194"/>
      <c r="E17" s="194"/>
      <c r="F17" s="193"/>
    </row>
    <row r="18" spans="1:6" ht="16.5" thickBot="1" x14ac:dyDescent="0.3">
      <c r="A18" s="324" t="s">
        <v>97</v>
      </c>
      <c r="B18" s="325"/>
      <c r="C18" s="325"/>
      <c r="D18" s="325"/>
      <c r="E18" s="325"/>
      <c r="F18" s="137" t="s">
        <v>90</v>
      </c>
    </row>
    <row r="19" spans="1:6" x14ac:dyDescent="0.25">
      <c r="A19" s="193"/>
      <c r="B19" s="196" t="s">
        <v>98</v>
      </c>
      <c r="C19" s="197">
        <v>0</v>
      </c>
      <c r="D19" s="198">
        <v>0</v>
      </c>
      <c r="E19" s="215">
        <f>D19-C19</f>
        <v>0</v>
      </c>
      <c r="F19" s="199" t="s">
        <v>99</v>
      </c>
    </row>
    <row r="20" spans="1:6" x14ac:dyDescent="0.25">
      <c r="A20" s="193"/>
      <c r="B20" s="200" t="s">
        <v>100</v>
      </c>
      <c r="C20" s="212">
        <f>C19*1%</f>
        <v>0</v>
      </c>
      <c r="D20" s="213">
        <f>D19*1%</f>
        <v>0</v>
      </c>
      <c r="E20" s="213">
        <f>D20-C20</f>
        <v>0</v>
      </c>
      <c r="F20" s="201"/>
    </row>
    <row r="21" spans="1:6" x14ac:dyDescent="0.25">
      <c r="A21" s="193"/>
      <c r="B21" s="200" t="s">
        <v>101</v>
      </c>
      <c r="C21" s="202">
        <v>0</v>
      </c>
      <c r="D21" s="203">
        <v>0</v>
      </c>
      <c r="E21" s="213">
        <f>D21-C21</f>
        <v>0</v>
      </c>
      <c r="F21" s="201" t="s">
        <v>95</v>
      </c>
    </row>
    <row r="22" spans="1:6" x14ac:dyDescent="0.25">
      <c r="A22" s="193"/>
      <c r="B22" s="200" t="s">
        <v>141</v>
      </c>
      <c r="C22" s="202">
        <v>0</v>
      </c>
      <c r="D22" s="203">
        <v>0</v>
      </c>
      <c r="E22" s="213">
        <f>D22-C22</f>
        <v>0</v>
      </c>
      <c r="F22" s="201" t="s">
        <v>96</v>
      </c>
    </row>
    <row r="23" spans="1:6" ht="15.75" thickBot="1" x14ac:dyDescent="0.3">
      <c r="A23" s="193"/>
      <c r="B23" s="200" t="s">
        <v>150</v>
      </c>
      <c r="C23" s="214">
        <f>C20+C21+C22</f>
        <v>0</v>
      </c>
      <c r="D23" s="213">
        <f>D20+D21+D22</f>
        <v>0</v>
      </c>
      <c r="E23" s="213">
        <f>D23-C23</f>
        <v>0</v>
      </c>
      <c r="F23" s="201"/>
    </row>
    <row r="24" spans="1:6" ht="15.75" thickBot="1" x14ac:dyDescent="0.3">
      <c r="A24" s="193"/>
      <c r="B24" s="204" t="s">
        <v>151</v>
      </c>
      <c r="C24" s="205">
        <v>0</v>
      </c>
      <c r="D24" s="214">
        <f>C24</f>
        <v>0</v>
      </c>
      <c r="E24" s="213">
        <f>C26</f>
        <v>0</v>
      </c>
      <c r="F24" s="201" t="s">
        <v>152</v>
      </c>
    </row>
    <row r="25" spans="1:6" ht="15.75" thickBot="1" x14ac:dyDescent="0.3">
      <c r="A25" s="193"/>
      <c r="B25" s="200" t="s">
        <v>153</v>
      </c>
      <c r="C25" s="206"/>
      <c r="D25" s="205">
        <v>0</v>
      </c>
      <c r="E25" s="212">
        <f>D25</f>
        <v>0</v>
      </c>
      <c r="F25" s="201" t="s">
        <v>154</v>
      </c>
    </row>
    <row r="26" spans="1:6" x14ac:dyDescent="0.25">
      <c r="A26" s="193"/>
      <c r="B26" s="207" t="s">
        <v>155</v>
      </c>
      <c r="C26" s="216">
        <f>C23-C24</f>
        <v>0</v>
      </c>
      <c r="D26" s="217">
        <f>+D23-D24-D25</f>
        <v>0</v>
      </c>
      <c r="E26" s="218">
        <f>E23+E24-E25</f>
        <v>0</v>
      </c>
      <c r="F26" s="208" t="s">
        <v>156</v>
      </c>
    </row>
    <row r="27" spans="1:6" ht="15.75" thickBot="1" x14ac:dyDescent="0.3">
      <c r="A27" s="193"/>
      <c r="B27" s="193"/>
      <c r="C27" s="194"/>
      <c r="D27" s="194"/>
      <c r="E27" s="194"/>
      <c r="F27" s="193"/>
    </row>
    <row r="28" spans="1:6" ht="16.5" thickBot="1" x14ac:dyDescent="0.3">
      <c r="A28" s="324" t="s">
        <v>102</v>
      </c>
      <c r="B28" s="325"/>
      <c r="C28" s="325"/>
      <c r="D28" s="325"/>
      <c r="E28" s="325"/>
      <c r="F28" s="137" t="s">
        <v>90</v>
      </c>
    </row>
    <row r="29" spans="1:6" x14ac:dyDescent="0.25">
      <c r="A29" s="193"/>
      <c r="B29" s="196" t="s">
        <v>103</v>
      </c>
      <c r="C29" s="197">
        <v>0</v>
      </c>
      <c r="D29" s="198">
        <v>0</v>
      </c>
      <c r="E29" s="215">
        <f>D29-C29</f>
        <v>0</v>
      </c>
      <c r="F29" s="199" t="s">
        <v>104</v>
      </c>
    </row>
    <row r="30" spans="1:6" x14ac:dyDescent="0.25">
      <c r="A30" s="193"/>
      <c r="B30" s="200" t="s">
        <v>105</v>
      </c>
      <c r="C30" s="212">
        <f>C29*2%</f>
        <v>0</v>
      </c>
      <c r="D30" s="213">
        <f>D29*2%</f>
        <v>0</v>
      </c>
      <c r="E30" s="213">
        <f>D30-C30</f>
        <v>0</v>
      </c>
      <c r="F30" s="201"/>
    </row>
    <row r="31" spans="1:6" x14ac:dyDescent="0.25">
      <c r="A31" s="193"/>
      <c r="B31" s="200" t="s">
        <v>106</v>
      </c>
      <c r="C31" s="202">
        <v>0</v>
      </c>
      <c r="D31" s="203">
        <v>0</v>
      </c>
      <c r="E31" s="213">
        <f>D31-C31</f>
        <v>0</v>
      </c>
      <c r="F31" s="201" t="s">
        <v>95</v>
      </c>
    </row>
    <row r="32" spans="1:6" x14ac:dyDescent="0.25">
      <c r="A32" s="193"/>
      <c r="B32" s="200" t="s">
        <v>142</v>
      </c>
      <c r="C32" s="202">
        <v>0</v>
      </c>
      <c r="D32" s="203">
        <v>0</v>
      </c>
      <c r="E32" s="213">
        <f>D32-C32</f>
        <v>0</v>
      </c>
      <c r="F32" s="201" t="s">
        <v>96</v>
      </c>
    </row>
    <row r="33" spans="1:8" ht="15.75" thickBot="1" x14ac:dyDescent="0.3">
      <c r="A33" s="193"/>
      <c r="B33" s="200" t="s">
        <v>150</v>
      </c>
      <c r="C33" s="214">
        <f>C30+C31+C32</f>
        <v>0</v>
      </c>
      <c r="D33" s="213">
        <f>D30+D31+D32</f>
        <v>0</v>
      </c>
      <c r="E33" s="213">
        <f>D33-C33</f>
        <v>0</v>
      </c>
      <c r="F33" s="201"/>
    </row>
    <row r="34" spans="1:8" ht="15.75" thickBot="1" x14ac:dyDescent="0.3">
      <c r="A34" s="193"/>
      <c r="B34" s="204" t="s">
        <v>151</v>
      </c>
      <c r="C34" s="205">
        <v>0</v>
      </c>
      <c r="D34" s="214">
        <f>C34</f>
        <v>0</v>
      </c>
      <c r="E34" s="213">
        <f>C36</f>
        <v>0</v>
      </c>
      <c r="F34" s="201" t="s">
        <v>152</v>
      </c>
    </row>
    <row r="35" spans="1:8" ht="15.75" thickBot="1" x14ac:dyDescent="0.3">
      <c r="A35" s="193"/>
      <c r="B35" s="200" t="s">
        <v>153</v>
      </c>
      <c r="C35" s="206"/>
      <c r="D35" s="205">
        <v>0</v>
      </c>
      <c r="E35" s="212">
        <f>D35</f>
        <v>0</v>
      </c>
      <c r="F35" s="201" t="s">
        <v>154</v>
      </c>
    </row>
    <row r="36" spans="1:8" x14ac:dyDescent="0.25">
      <c r="A36" s="193"/>
      <c r="B36" s="207" t="s">
        <v>155</v>
      </c>
      <c r="C36" s="216">
        <f>C33-C34</f>
        <v>0</v>
      </c>
      <c r="D36" s="217">
        <f>D33-D34-D35</f>
        <v>0</v>
      </c>
      <c r="E36" s="218">
        <f>E33+E34-E35</f>
        <v>0</v>
      </c>
      <c r="F36" s="208" t="s">
        <v>156</v>
      </c>
    </row>
    <row r="37" spans="1:8" ht="15.75" thickBot="1" x14ac:dyDescent="0.3">
      <c r="A37" s="193"/>
      <c r="B37" s="193"/>
      <c r="C37" s="194"/>
      <c r="D37" s="194"/>
      <c r="E37" s="194"/>
      <c r="F37" s="193"/>
    </row>
    <row r="38" spans="1:8" ht="16.5" thickBot="1" x14ac:dyDescent="0.3">
      <c r="A38" s="324" t="s">
        <v>107</v>
      </c>
      <c r="B38" s="325"/>
      <c r="C38" s="325"/>
      <c r="D38" s="325"/>
      <c r="E38" s="325"/>
      <c r="F38" s="137" t="s">
        <v>90</v>
      </c>
    </row>
    <row r="39" spans="1:8" x14ac:dyDescent="0.25">
      <c r="A39" s="193"/>
      <c r="B39" s="196" t="s">
        <v>108</v>
      </c>
      <c r="C39" s="197">
        <v>0</v>
      </c>
      <c r="D39" s="198">
        <v>0</v>
      </c>
      <c r="E39" s="215">
        <f>D39-C39</f>
        <v>0</v>
      </c>
      <c r="F39" s="199" t="s">
        <v>109</v>
      </c>
    </row>
    <row r="40" spans="1:8" x14ac:dyDescent="0.25">
      <c r="A40" s="193"/>
      <c r="B40" s="200" t="s">
        <v>110</v>
      </c>
      <c r="C40" s="212">
        <f>C39*4</f>
        <v>0</v>
      </c>
      <c r="D40" s="213">
        <f>D39*4</f>
        <v>0</v>
      </c>
      <c r="E40" s="213">
        <f>D40-C40</f>
        <v>0</v>
      </c>
      <c r="F40" s="201"/>
    </row>
    <row r="41" spans="1:8" x14ac:dyDescent="0.25">
      <c r="A41" s="193"/>
      <c r="B41" s="200" t="s">
        <v>111</v>
      </c>
      <c r="C41" s="202">
        <v>0</v>
      </c>
      <c r="D41" s="203">
        <v>0</v>
      </c>
      <c r="E41" s="213">
        <f>D41-C41</f>
        <v>0</v>
      </c>
      <c r="F41" s="201" t="s">
        <v>95</v>
      </c>
    </row>
    <row r="42" spans="1:8" x14ac:dyDescent="0.25">
      <c r="A42" s="193"/>
      <c r="B42" s="200" t="s">
        <v>143</v>
      </c>
      <c r="C42" s="202">
        <v>0</v>
      </c>
      <c r="D42" s="203">
        <v>0</v>
      </c>
      <c r="E42" s="213">
        <f>D42-C42</f>
        <v>0</v>
      </c>
      <c r="F42" s="201" t="s">
        <v>96</v>
      </c>
    </row>
    <row r="43" spans="1:8" ht="15.75" thickBot="1" x14ac:dyDescent="0.3">
      <c r="A43" s="193"/>
      <c r="B43" s="200" t="s">
        <v>150</v>
      </c>
      <c r="C43" s="214">
        <f>C40+C41+C42</f>
        <v>0</v>
      </c>
      <c r="D43" s="213">
        <f>D40+D41+D42</f>
        <v>0</v>
      </c>
      <c r="E43" s="213">
        <f>D43-C43</f>
        <v>0</v>
      </c>
      <c r="F43" s="201"/>
    </row>
    <row r="44" spans="1:8" ht="15.75" thickBot="1" x14ac:dyDescent="0.3">
      <c r="A44" s="193"/>
      <c r="B44" s="204" t="s">
        <v>151</v>
      </c>
      <c r="C44" s="205">
        <v>0</v>
      </c>
      <c r="D44" s="214">
        <f>C44</f>
        <v>0</v>
      </c>
      <c r="E44" s="213">
        <f>C46</f>
        <v>0</v>
      </c>
      <c r="F44" s="201" t="s">
        <v>152</v>
      </c>
    </row>
    <row r="45" spans="1:8" ht="15.75" thickBot="1" x14ac:dyDescent="0.3">
      <c r="A45" s="193"/>
      <c r="B45" s="200" t="s">
        <v>153</v>
      </c>
      <c r="C45" s="206"/>
      <c r="D45" s="205"/>
      <c r="E45" s="212">
        <f>D45</f>
        <v>0</v>
      </c>
      <c r="F45" s="201" t="s">
        <v>154</v>
      </c>
    </row>
    <row r="46" spans="1:8" x14ac:dyDescent="0.25">
      <c r="A46" s="193"/>
      <c r="B46" s="207" t="s">
        <v>155</v>
      </c>
      <c r="C46" s="216">
        <f>C43-C44</f>
        <v>0</v>
      </c>
      <c r="D46" s="217">
        <f>D43-D44-D45</f>
        <v>0</v>
      </c>
      <c r="E46" s="219">
        <f>E43+E44-E45</f>
        <v>0</v>
      </c>
      <c r="F46" s="208" t="s">
        <v>156</v>
      </c>
      <c r="H46" s="48"/>
    </row>
    <row r="47" spans="1:8" ht="15.75" thickBot="1" x14ac:dyDescent="0.3">
      <c r="A47" s="193"/>
      <c r="B47" s="326"/>
      <c r="C47" s="326"/>
      <c r="D47" s="326"/>
      <c r="E47" s="326"/>
      <c r="F47" s="326"/>
    </row>
    <row r="48" spans="1:8" ht="15.75" thickBot="1" x14ac:dyDescent="0.3">
      <c r="A48" s="39"/>
      <c r="B48" s="327" t="s">
        <v>216</v>
      </c>
      <c r="C48" s="327"/>
      <c r="D48" s="327"/>
      <c r="E48" s="327"/>
      <c r="F48" s="328"/>
    </row>
    <row r="49" spans="1:6" x14ac:dyDescent="0.25">
      <c r="A49" s="193"/>
      <c r="B49" s="329" t="s">
        <v>112</v>
      </c>
      <c r="C49" s="330"/>
      <c r="D49" s="331" t="s">
        <v>113</v>
      </c>
      <c r="E49" s="331"/>
      <c r="F49" s="332"/>
    </row>
    <row r="50" spans="1:6" x14ac:dyDescent="0.25">
      <c r="A50" s="193"/>
      <c r="B50" s="209" t="s">
        <v>157</v>
      </c>
      <c r="C50" s="210">
        <v>1</v>
      </c>
      <c r="D50" s="322" t="s">
        <v>158</v>
      </c>
      <c r="E50" s="322"/>
      <c r="F50" s="221">
        <f>C50</f>
        <v>1</v>
      </c>
    </row>
    <row r="51" spans="1:6" x14ac:dyDescent="0.25">
      <c r="A51" s="193"/>
      <c r="B51" s="209" t="s">
        <v>145</v>
      </c>
      <c r="C51" s="210">
        <v>1</v>
      </c>
      <c r="D51" s="322" t="s">
        <v>145</v>
      </c>
      <c r="E51" s="322"/>
      <c r="F51" s="221">
        <f>C51</f>
        <v>1</v>
      </c>
    </row>
    <row r="52" spans="1:6" x14ac:dyDescent="0.25">
      <c r="A52" s="193"/>
      <c r="B52" s="211" t="s">
        <v>30</v>
      </c>
      <c r="C52" s="220">
        <f>C51-C50</f>
        <v>0</v>
      </c>
      <c r="D52" s="323" t="s">
        <v>30</v>
      </c>
      <c r="E52" s="323"/>
      <c r="F52" s="222">
        <f>F51-F50</f>
        <v>0</v>
      </c>
    </row>
    <row r="53" spans="1:6" x14ac:dyDescent="0.25">
      <c r="A53" s="193"/>
      <c r="B53" s="211" t="s">
        <v>146</v>
      </c>
      <c r="C53" s="228">
        <v>0.14000000000000001</v>
      </c>
      <c r="D53" s="323" t="s">
        <v>146</v>
      </c>
      <c r="E53" s="323"/>
      <c r="F53" s="229">
        <v>0.14000000000000001</v>
      </c>
    </row>
    <row r="54" spans="1:6" x14ac:dyDescent="0.25">
      <c r="A54" s="193"/>
      <c r="B54" s="138" t="s">
        <v>114</v>
      </c>
      <c r="C54" s="223">
        <f>C10*C53/365*C52</f>
        <v>0</v>
      </c>
      <c r="D54" s="320" t="s">
        <v>114</v>
      </c>
      <c r="E54" s="320"/>
      <c r="F54" s="226">
        <f>D10*F53/365*F52</f>
        <v>0</v>
      </c>
    </row>
    <row r="55" spans="1:6" x14ac:dyDescent="0.25">
      <c r="A55" s="193"/>
      <c r="B55" s="138" t="s">
        <v>115</v>
      </c>
      <c r="C55" s="224">
        <f>C20*C53/365*C52</f>
        <v>0</v>
      </c>
      <c r="D55" s="320" t="s">
        <v>115</v>
      </c>
      <c r="E55" s="320"/>
      <c r="F55" s="226">
        <f>D20*F53/365*F52</f>
        <v>0</v>
      </c>
    </row>
    <row r="56" spans="1:6" x14ac:dyDescent="0.25">
      <c r="A56" s="193"/>
      <c r="B56" s="138" t="s">
        <v>116</v>
      </c>
      <c r="C56" s="224">
        <f>C30*C53/365*C52</f>
        <v>0</v>
      </c>
      <c r="D56" s="320" t="s">
        <v>116</v>
      </c>
      <c r="E56" s="320"/>
      <c r="F56" s="226">
        <f>D30*F53/365*F52</f>
        <v>0</v>
      </c>
    </row>
    <row r="57" spans="1:6" x14ac:dyDescent="0.25">
      <c r="A57" s="193"/>
      <c r="B57" s="139" t="s">
        <v>117</v>
      </c>
      <c r="C57" s="225">
        <f>C40*C53/365*C52</f>
        <v>0</v>
      </c>
      <c r="D57" s="321" t="s">
        <v>117</v>
      </c>
      <c r="E57" s="321"/>
      <c r="F57" s="227">
        <f>D40*F53/365*F52</f>
        <v>0</v>
      </c>
    </row>
  </sheetData>
  <sheetProtection algorithmName="SHA-512" hashValue="/oSne8MleaK+RNyvhzV71uIJcCZ85zUozjV6/rEbdvHNm4eEX/hQTFdbH2xTyo9IfwEu8VfMAjp6OVAohGFnTg==" saltValue="02rGb6lrWYMFa6+r2wL01g==" spinCount="100000" sheet="1" objects="1" scenarios="1"/>
  <protectedRanges>
    <protectedRange password="EFB0" sqref="B51" name="Range2_1_1"/>
    <protectedRange password="EFB0" sqref="B50" name="Range1_1_1"/>
  </protectedRanges>
  <mergeCells count="20">
    <mergeCell ref="D56:E56"/>
    <mergeCell ref="D57:E57"/>
    <mergeCell ref="D50:E50"/>
    <mergeCell ref="D51:E51"/>
    <mergeCell ref="D52:E52"/>
    <mergeCell ref="D53:E53"/>
    <mergeCell ref="D54:E54"/>
    <mergeCell ref="D55:E55"/>
    <mergeCell ref="B49:C49"/>
    <mergeCell ref="D49:F49"/>
    <mergeCell ref="A1:F1"/>
    <mergeCell ref="A3:F3"/>
    <mergeCell ref="A5:B5"/>
    <mergeCell ref="A8:E8"/>
    <mergeCell ref="A18:E18"/>
    <mergeCell ref="A28:E28"/>
    <mergeCell ref="A38:E38"/>
    <mergeCell ref="B47:F47"/>
    <mergeCell ref="B48:F48"/>
    <mergeCell ref="A2:F2"/>
  </mergeCells>
  <pageMargins left="0.25" right="0.25" top="0" bottom="0" header="0.5" footer="0.5"/>
  <pageSetup scale="79"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3203-3F35-4C7A-AE8A-6C5F8EE019BF}">
  <sheetPr codeName="Sheet7">
    <tabColor theme="2" tint="-9.9978637043366805E-2"/>
    <pageSetUpPr fitToPage="1"/>
  </sheetPr>
  <dimension ref="A1:AS116"/>
  <sheetViews>
    <sheetView workbookViewId="0">
      <selection activeCell="B3" sqref="B3"/>
    </sheetView>
  </sheetViews>
  <sheetFormatPr defaultColWidth="9" defaultRowHeight="15" x14ac:dyDescent="0.25"/>
  <cols>
    <col min="1" max="1" width="4.375" style="3" customWidth="1"/>
    <col min="2" max="2" width="43" style="4" customWidth="1"/>
    <col min="3" max="5" width="22.125" style="20" customWidth="1"/>
    <col min="6" max="6" width="41.25" style="21" customWidth="1"/>
    <col min="7" max="16384" width="9" style="3"/>
  </cols>
  <sheetData>
    <row r="1" spans="1:45" ht="15" customHeight="1" x14ac:dyDescent="0.25">
      <c r="A1" s="351" t="s">
        <v>228</v>
      </c>
      <c r="B1" s="352"/>
      <c r="C1" s="157"/>
      <c r="D1" s="158"/>
      <c r="E1" s="158"/>
      <c r="F1" s="361" t="s">
        <v>231</v>
      </c>
    </row>
    <row r="2" spans="1:45" ht="15" customHeight="1" x14ac:dyDescent="0.25">
      <c r="A2" s="353"/>
      <c r="B2" s="354"/>
      <c r="C2" s="98"/>
      <c r="D2" s="99"/>
      <c r="E2" s="99"/>
      <c r="F2" s="362"/>
    </row>
    <row r="3" spans="1:45" x14ac:dyDescent="0.25">
      <c r="A3" s="150"/>
      <c r="B3" s="106" t="s">
        <v>80</v>
      </c>
      <c r="C3" s="102" t="s">
        <v>23</v>
      </c>
      <c r="D3" s="103" t="s">
        <v>24</v>
      </c>
      <c r="E3" s="103" t="s">
        <v>26</v>
      </c>
      <c r="F3" s="362"/>
    </row>
    <row r="4" spans="1:45" x14ac:dyDescent="0.25">
      <c r="A4" s="150"/>
      <c r="B4" s="4" t="s">
        <v>87</v>
      </c>
      <c r="C4" s="102" t="s">
        <v>222</v>
      </c>
      <c r="D4" s="103" t="s">
        <v>227</v>
      </c>
      <c r="E4" s="103" t="s">
        <v>220</v>
      </c>
      <c r="F4" s="362"/>
    </row>
    <row r="5" spans="1:45" x14ac:dyDescent="0.25">
      <c r="A5" s="150"/>
      <c r="B5" s="107" t="s">
        <v>209</v>
      </c>
      <c r="C5" s="104" t="s">
        <v>219</v>
      </c>
      <c r="D5" s="105" t="s">
        <v>226</v>
      </c>
      <c r="E5" s="140" t="s">
        <v>217</v>
      </c>
      <c r="F5" s="363"/>
    </row>
    <row r="6" spans="1:45" s="8" customFormat="1" x14ac:dyDescent="0.25">
      <c r="A6" s="355" t="s">
        <v>1</v>
      </c>
      <c r="B6" s="319"/>
      <c r="C6" s="5"/>
      <c r="D6" s="6"/>
      <c r="E6" s="7"/>
      <c r="F6" s="159" t="s">
        <v>16</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x14ac:dyDescent="0.25">
      <c r="A7" s="150"/>
      <c r="B7" s="40" t="s">
        <v>85</v>
      </c>
      <c r="C7" s="9">
        <v>0</v>
      </c>
      <c r="D7" s="10"/>
      <c r="E7" s="30">
        <f t="shared" ref="E7:E24" si="0">D7-C7</f>
        <v>0</v>
      </c>
      <c r="F7" s="160"/>
    </row>
    <row r="8" spans="1:45" s="11" customFormat="1" x14ac:dyDescent="0.25">
      <c r="A8" s="150"/>
      <c r="B8" s="36" t="s">
        <v>12</v>
      </c>
      <c r="C8" s="28">
        <f>SUM(C7:C7)</f>
        <v>0</v>
      </c>
      <c r="D8" s="29">
        <f>SUM(D7:D7)</f>
        <v>0</v>
      </c>
      <c r="E8" s="30">
        <f t="shared" si="0"/>
        <v>0</v>
      </c>
      <c r="F8" s="160"/>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1:45" x14ac:dyDescent="0.25">
      <c r="A9" s="150"/>
      <c r="B9" s="40" t="s">
        <v>11</v>
      </c>
      <c r="C9" s="9"/>
      <c r="D9" s="10"/>
      <c r="E9" s="30">
        <f t="shared" si="0"/>
        <v>0</v>
      </c>
      <c r="F9" s="160"/>
    </row>
    <row r="10" spans="1:45" s="11" customFormat="1" x14ac:dyDescent="0.25">
      <c r="A10" s="150"/>
      <c r="B10" s="36" t="s">
        <v>13</v>
      </c>
      <c r="C10" s="28">
        <f>SUM(C8:C9)</f>
        <v>0</v>
      </c>
      <c r="D10" s="29">
        <f>SUM(D8:D9)</f>
        <v>0</v>
      </c>
      <c r="E10" s="30">
        <f t="shared" si="0"/>
        <v>0</v>
      </c>
      <c r="F10" s="16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x14ac:dyDescent="0.25">
      <c r="A11" s="356" t="s">
        <v>0</v>
      </c>
      <c r="B11" s="319"/>
      <c r="C11" s="12"/>
      <c r="D11" s="13"/>
      <c r="E11" s="14"/>
      <c r="F11" s="162"/>
    </row>
    <row r="12" spans="1:45" x14ac:dyDescent="0.25">
      <c r="A12" s="150"/>
      <c r="B12" s="40" t="s">
        <v>2</v>
      </c>
      <c r="C12" s="9"/>
      <c r="D12" s="10"/>
      <c r="E12" s="30">
        <f t="shared" si="0"/>
        <v>0</v>
      </c>
      <c r="F12" s="160"/>
    </row>
    <row r="13" spans="1:45" x14ac:dyDescent="0.25">
      <c r="A13" s="150"/>
      <c r="B13" s="40" t="s">
        <v>14</v>
      </c>
      <c r="C13" s="9"/>
      <c r="D13" s="10"/>
      <c r="E13" s="30">
        <f t="shared" si="0"/>
        <v>0</v>
      </c>
      <c r="F13" s="160"/>
    </row>
    <row r="14" spans="1:45" x14ac:dyDescent="0.25">
      <c r="A14" s="150"/>
      <c r="B14" s="40" t="s">
        <v>3</v>
      </c>
      <c r="C14" s="9"/>
      <c r="D14" s="10"/>
      <c r="E14" s="30">
        <f>D14-C14</f>
        <v>0</v>
      </c>
      <c r="F14" s="160"/>
    </row>
    <row r="15" spans="1:45" x14ac:dyDescent="0.25">
      <c r="A15" s="150"/>
      <c r="B15" s="40" t="s">
        <v>4</v>
      </c>
      <c r="C15" s="9"/>
      <c r="D15" s="10"/>
      <c r="E15" s="30">
        <f t="shared" si="0"/>
        <v>0</v>
      </c>
      <c r="F15" s="163"/>
    </row>
    <row r="16" spans="1:45" x14ac:dyDescent="0.25">
      <c r="A16" s="150"/>
      <c r="B16" s="40" t="s">
        <v>5</v>
      </c>
      <c r="C16" s="9"/>
      <c r="D16" s="10"/>
      <c r="E16" s="30">
        <f t="shared" si="0"/>
        <v>0</v>
      </c>
      <c r="F16" s="160"/>
    </row>
    <row r="17" spans="1:45" x14ac:dyDescent="0.25">
      <c r="A17" s="150"/>
      <c r="B17" s="40" t="s">
        <v>6</v>
      </c>
      <c r="C17" s="9"/>
      <c r="D17" s="10"/>
      <c r="E17" s="30">
        <f t="shared" si="0"/>
        <v>0</v>
      </c>
      <c r="F17" s="160"/>
    </row>
    <row r="18" spans="1:45" x14ac:dyDescent="0.25">
      <c r="A18" s="150"/>
      <c r="B18" s="40" t="s">
        <v>7</v>
      </c>
      <c r="C18" s="9"/>
      <c r="D18" s="10"/>
      <c r="E18" s="30">
        <f>D18-C18</f>
        <v>0</v>
      </c>
      <c r="F18" s="160"/>
    </row>
    <row r="19" spans="1:45" x14ac:dyDescent="0.25">
      <c r="A19" s="150"/>
      <c r="B19" s="40" t="s">
        <v>8</v>
      </c>
      <c r="C19" s="9"/>
      <c r="D19" s="10"/>
      <c r="E19" s="30">
        <f t="shared" si="0"/>
        <v>0</v>
      </c>
      <c r="F19" s="163"/>
    </row>
    <row r="20" spans="1:45" x14ac:dyDescent="0.25">
      <c r="A20" s="150"/>
      <c r="B20" s="40" t="s">
        <v>27</v>
      </c>
      <c r="C20" s="9"/>
      <c r="D20" s="10"/>
      <c r="E20" s="30">
        <f>D20-C20</f>
        <v>0</v>
      </c>
      <c r="F20" s="163"/>
    </row>
    <row r="21" spans="1:45" x14ac:dyDescent="0.25">
      <c r="A21" s="150"/>
      <c r="B21" s="40" t="s">
        <v>28</v>
      </c>
      <c r="C21" s="9"/>
      <c r="D21" s="10"/>
      <c r="E21" s="30">
        <f>D21-C21</f>
        <v>0</v>
      </c>
      <c r="F21" s="163"/>
    </row>
    <row r="22" spans="1:45" x14ac:dyDescent="0.25">
      <c r="A22" s="150"/>
      <c r="B22" s="40" t="s">
        <v>25</v>
      </c>
      <c r="C22" s="9">
        <v>0</v>
      </c>
      <c r="D22" s="10"/>
      <c r="E22" s="30">
        <f>D22-C22</f>
        <v>0</v>
      </c>
      <c r="F22" s="164" t="s">
        <v>211</v>
      </c>
    </row>
    <row r="23" spans="1:45" x14ac:dyDescent="0.25">
      <c r="A23" s="150"/>
      <c r="B23" s="36" t="s">
        <v>78</v>
      </c>
      <c r="C23" s="28">
        <f>-C12-C13-C14-C15-C16-C17-C18-C19-C20-C21-C22</f>
        <v>0</v>
      </c>
      <c r="D23" s="29">
        <f>-D12-D13-D14-D15-D16-D17-D18-D19-D20-D21-D22</f>
        <v>0</v>
      </c>
      <c r="E23" s="30">
        <f>D23-C23</f>
        <v>0</v>
      </c>
      <c r="F23" s="163"/>
    </row>
    <row r="24" spans="1:45" s="11" customFormat="1" x14ac:dyDescent="0.25">
      <c r="A24" s="150"/>
      <c r="B24" s="36" t="s">
        <v>9</v>
      </c>
      <c r="C24" s="28">
        <f>+C8+C9-C12-C13-C14-C15-C16-C17-C18-C19-C20-C21-C22</f>
        <v>0</v>
      </c>
      <c r="D24" s="29">
        <f>+D8+D9-D12-D13-D14-D15-D16-D17-D18-D19-D20-D21-D22</f>
        <v>0</v>
      </c>
      <c r="E24" s="30">
        <f t="shared" si="0"/>
        <v>0</v>
      </c>
      <c r="F24" s="160"/>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x14ac:dyDescent="0.25">
      <c r="A25" s="356" t="s">
        <v>10</v>
      </c>
      <c r="B25" s="319"/>
      <c r="C25" s="12"/>
      <c r="D25" s="13"/>
      <c r="E25" s="14"/>
      <c r="F25" s="162"/>
    </row>
    <row r="26" spans="1:45" x14ac:dyDescent="0.25">
      <c r="A26" s="150"/>
      <c r="B26" s="40" t="s">
        <v>82</v>
      </c>
      <c r="C26" s="28">
        <f>C24*3.07%</f>
        <v>0</v>
      </c>
      <c r="D26" s="29">
        <f>D24*3.07%</f>
        <v>0</v>
      </c>
      <c r="E26" s="30">
        <f>ROUND(D26-C26,2)</f>
        <v>0</v>
      </c>
      <c r="F26" s="165"/>
    </row>
    <row r="27" spans="1:45" x14ac:dyDescent="0.25">
      <c r="A27" s="150"/>
      <c r="B27" s="40" t="s">
        <v>83</v>
      </c>
      <c r="C27" s="9"/>
      <c r="D27" s="10"/>
      <c r="E27" s="30">
        <f>ROUND(D27-C27,2)</f>
        <v>0</v>
      </c>
      <c r="F27" s="166"/>
    </row>
    <row r="28" spans="1:45" x14ac:dyDescent="0.25">
      <c r="A28" s="150"/>
      <c r="B28" s="41"/>
      <c r="C28" s="12"/>
      <c r="D28" s="13"/>
      <c r="E28" s="14"/>
      <c r="F28" s="162"/>
    </row>
    <row r="29" spans="1:45" x14ac:dyDescent="0.25">
      <c r="A29" s="150"/>
      <c r="B29" s="40" t="s">
        <v>119</v>
      </c>
      <c r="C29" s="9">
        <v>0</v>
      </c>
      <c r="D29" s="10">
        <v>0</v>
      </c>
      <c r="E29" s="30">
        <f>ROUND(D29-C29,2)</f>
        <v>0</v>
      </c>
      <c r="F29" s="166"/>
    </row>
    <row r="30" spans="1:45" x14ac:dyDescent="0.25">
      <c r="A30" s="150"/>
      <c r="B30" s="40" t="s">
        <v>120</v>
      </c>
      <c r="C30" s="28">
        <f>C29*3.07%</f>
        <v>0</v>
      </c>
      <c r="D30" s="29">
        <f>D29*3.07%</f>
        <v>0</v>
      </c>
      <c r="E30" s="30">
        <f>ROUND(D30-C30,2)</f>
        <v>0</v>
      </c>
      <c r="F30" s="166"/>
    </row>
    <row r="31" spans="1:45" s="11" customFormat="1" x14ac:dyDescent="0.25">
      <c r="A31" s="150"/>
      <c r="B31" s="36" t="s">
        <v>121</v>
      </c>
      <c r="C31" s="28">
        <f>SUM(C26+C27+C30)</f>
        <v>0</v>
      </c>
      <c r="D31" s="29">
        <f>SUM(D26+D27+D30)</f>
        <v>0</v>
      </c>
      <c r="E31" s="30">
        <f>D31-C31</f>
        <v>0</v>
      </c>
      <c r="F31" s="166"/>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1:45" x14ac:dyDescent="0.25">
      <c r="A32" s="161" t="s">
        <v>81</v>
      </c>
      <c r="B32" s="22"/>
      <c r="C32" s="15"/>
      <c r="D32" s="16"/>
      <c r="E32" s="17"/>
      <c r="F32" s="167"/>
    </row>
    <row r="33" spans="1:45" x14ac:dyDescent="0.25">
      <c r="A33" s="150"/>
      <c r="B33" s="42" t="s">
        <v>79</v>
      </c>
      <c r="C33" s="9">
        <v>0</v>
      </c>
      <c r="D33" s="10">
        <v>0</v>
      </c>
      <c r="E33" s="30">
        <f>D33-C33</f>
        <v>0</v>
      </c>
      <c r="F33" s="160"/>
    </row>
    <row r="34" spans="1:45" x14ac:dyDescent="0.25">
      <c r="A34" s="150"/>
      <c r="B34" s="42" t="s">
        <v>247</v>
      </c>
      <c r="C34" s="9">
        <v>0</v>
      </c>
      <c r="D34" s="10">
        <v>0</v>
      </c>
      <c r="E34" s="30">
        <f>D34-C34</f>
        <v>0</v>
      </c>
      <c r="F34" s="160"/>
    </row>
    <row r="35" spans="1:45" x14ac:dyDescent="0.25">
      <c r="A35" s="150"/>
      <c r="B35" s="42" t="s">
        <v>22</v>
      </c>
      <c r="C35" s="9"/>
      <c r="D35" s="10"/>
      <c r="E35" s="30">
        <f>D35-C35</f>
        <v>0</v>
      </c>
      <c r="F35" s="160"/>
    </row>
    <row r="36" spans="1:45" x14ac:dyDescent="0.25">
      <c r="A36" s="150"/>
      <c r="B36" s="43" t="s">
        <v>15</v>
      </c>
      <c r="C36" s="26"/>
      <c r="D36" s="27"/>
      <c r="E36" s="37">
        <f>D36-C36</f>
        <v>0</v>
      </c>
      <c r="F36" s="168"/>
    </row>
    <row r="37" spans="1:45" s="11" customFormat="1" ht="15.75" thickBot="1" x14ac:dyDescent="0.3">
      <c r="A37" s="150"/>
      <c r="B37" s="38" t="s">
        <v>159</v>
      </c>
      <c r="C37" s="51">
        <f>+C31+C33+C34+C35+C36</f>
        <v>0</v>
      </c>
      <c r="D37" s="32">
        <f>+D31+D33+D34+D35+D36</f>
        <v>0</v>
      </c>
      <c r="E37" s="32">
        <f>+E31+E33+E34+E35+E36</f>
        <v>0</v>
      </c>
      <c r="F37" s="169"/>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s="11" customFormat="1" ht="15.75" thickBot="1" x14ac:dyDescent="0.3">
      <c r="A38" s="150"/>
      <c r="B38" s="50" t="s">
        <v>147</v>
      </c>
      <c r="C38" s="52">
        <v>0</v>
      </c>
      <c r="D38" s="54">
        <f>C38</f>
        <v>0</v>
      </c>
      <c r="E38" s="32">
        <f>C40</f>
        <v>0</v>
      </c>
      <c r="F38" s="169" t="s">
        <v>147</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s="11" customFormat="1" ht="15.75" thickBot="1" x14ac:dyDescent="0.3">
      <c r="A39" s="150"/>
      <c r="B39" s="31" t="s">
        <v>148</v>
      </c>
      <c r="C39" s="53"/>
      <c r="D39" s="55"/>
      <c r="E39" s="54">
        <f>D39</f>
        <v>0</v>
      </c>
      <c r="F39" s="169" t="s">
        <v>148</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150"/>
      <c r="B40" s="34" t="s">
        <v>118</v>
      </c>
      <c r="C40" s="35">
        <f>+C37-C38</f>
        <v>0</v>
      </c>
      <c r="D40" s="56">
        <f>+D37-D38-D39</f>
        <v>0</v>
      </c>
      <c r="E40" s="58">
        <f>E37+E38-E39</f>
        <v>0</v>
      </c>
      <c r="F40" s="170" t="s">
        <v>149</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x14ac:dyDescent="0.25">
      <c r="A41" s="150"/>
      <c r="B41" s="132"/>
      <c r="C41" s="97"/>
      <c r="D41" s="97"/>
      <c r="E41" s="97"/>
      <c r="F41" s="171"/>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x14ac:dyDescent="0.25">
      <c r="A42" s="150"/>
      <c r="B42" s="307" t="s">
        <v>74</v>
      </c>
      <c r="C42" s="307"/>
      <c r="D42" s="307"/>
      <c r="E42" s="307"/>
      <c r="F42" s="357"/>
    </row>
    <row r="43" spans="1:45" ht="15.75" thickBot="1" x14ac:dyDescent="0.3">
      <c r="A43" s="172"/>
      <c r="B43" s="173"/>
      <c r="C43" s="174"/>
      <c r="D43" s="174"/>
      <c r="E43" s="174"/>
      <c r="F43" s="175"/>
    </row>
    <row r="44" spans="1:45" x14ac:dyDescent="0.25">
      <c r="A44" s="143" t="s">
        <v>29</v>
      </c>
      <c r="B44" s="176"/>
      <c r="C44" s="145"/>
      <c r="D44" s="146"/>
      <c r="E44" s="146"/>
      <c r="F44" s="147"/>
    </row>
    <row r="45" spans="1:45" x14ac:dyDescent="0.25">
      <c r="A45" s="148"/>
      <c r="B45" s="298" t="s">
        <v>21</v>
      </c>
      <c r="C45" s="299"/>
      <c r="D45" s="300" t="s">
        <v>18</v>
      </c>
      <c r="E45" s="301"/>
      <c r="F45" s="350"/>
    </row>
    <row r="46" spans="1:45" x14ac:dyDescent="0.25">
      <c r="A46" s="148" t="s">
        <v>19</v>
      </c>
      <c r="B46" s="45" t="s">
        <v>144</v>
      </c>
      <c r="C46" s="59">
        <v>1</v>
      </c>
      <c r="D46" s="303" t="s">
        <v>144</v>
      </c>
      <c r="E46" s="304"/>
      <c r="F46" s="149">
        <f>C46</f>
        <v>1</v>
      </c>
    </row>
    <row r="47" spans="1:45" x14ac:dyDescent="0.25">
      <c r="A47" s="148" t="s">
        <v>20</v>
      </c>
      <c r="B47" s="45" t="s">
        <v>145</v>
      </c>
      <c r="C47" s="59">
        <v>1</v>
      </c>
      <c r="D47" s="303" t="s">
        <v>145</v>
      </c>
      <c r="E47" s="304"/>
      <c r="F47" s="149">
        <f>C47</f>
        <v>1</v>
      </c>
    </row>
    <row r="48" spans="1:45" x14ac:dyDescent="0.25">
      <c r="A48" s="150"/>
      <c r="B48" s="46" t="s">
        <v>30</v>
      </c>
      <c r="C48" s="96">
        <f>+C47-C46</f>
        <v>0</v>
      </c>
      <c r="D48" s="305" t="s">
        <v>30</v>
      </c>
      <c r="E48" s="306"/>
      <c r="F48" s="151">
        <f>+F47-F46</f>
        <v>0</v>
      </c>
    </row>
    <row r="49" spans="1:6" x14ac:dyDescent="0.25">
      <c r="A49" s="150"/>
      <c r="B49" s="46" t="s">
        <v>146</v>
      </c>
      <c r="C49" s="95">
        <v>0.12</v>
      </c>
      <c r="D49" s="305" t="s">
        <v>146</v>
      </c>
      <c r="E49" s="306"/>
      <c r="F49" s="152">
        <v>0.12</v>
      </c>
    </row>
    <row r="50" spans="1:6" ht="15.75" thickBot="1" x14ac:dyDescent="0.3">
      <c r="A50" s="172"/>
      <c r="B50" s="154" t="s">
        <v>17</v>
      </c>
      <c r="C50" s="155">
        <f>C31*C49/365*C48</f>
        <v>0</v>
      </c>
      <c r="D50" s="348" t="s">
        <v>17</v>
      </c>
      <c r="E50" s="349"/>
      <c r="F50" s="156">
        <f>D31*F49/365*F48</f>
        <v>0</v>
      </c>
    </row>
    <row r="51" spans="1:6" x14ac:dyDescent="0.25">
      <c r="B51" s="3"/>
      <c r="C51" s="1"/>
      <c r="D51" s="1"/>
      <c r="E51" s="1"/>
      <c r="F51" s="2"/>
    </row>
    <row r="52" spans="1:6" x14ac:dyDescent="0.25">
      <c r="B52" s="3"/>
      <c r="C52" s="1"/>
      <c r="D52" s="1"/>
      <c r="E52" s="1"/>
      <c r="F52" s="2"/>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sheetData>
  <sheetProtection algorithmName="SHA-512" hashValue="opV8Fj7RZa4vEbQLeSKWo/WIVzkqHB7PjIgQlO+KGf+q28EIcikYTfkhGp6Id+Wts8hNoAfuuOn1Ft+tbpMCqw==" saltValue="vZGQExbmJU1Fkq5XBV9wTQ==" spinCount="100000" sheet="1" objects="1" scenarios="1"/>
  <protectedRanges>
    <protectedRange password="EFB0" sqref="B47" name="Range2_2"/>
    <protectedRange password="EFB0" sqref="B46" name="Range1_2"/>
  </protectedRanges>
  <mergeCells count="13">
    <mergeCell ref="B45:C45"/>
    <mergeCell ref="D45:F45"/>
    <mergeCell ref="A1:B2"/>
    <mergeCell ref="A6:B6"/>
    <mergeCell ref="A11:B11"/>
    <mergeCell ref="A25:B25"/>
    <mergeCell ref="B42:F42"/>
    <mergeCell ref="F1:F5"/>
    <mergeCell ref="D46:E46"/>
    <mergeCell ref="D47:E47"/>
    <mergeCell ref="D48:E48"/>
    <mergeCell ref="D49:E49"/>
    <mergeCell ref="D50:E50"/>
  </mergeCells>
  <pageMargins left="0.25" right="0.25" top="0" bottom="0" header="0.5" footer="0.5"/>
  <pageSetup scale="80"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4AD6-7B56-455D-967D-5CCDF07E5217}">
  <sheetPr codeName="Sheet8">
    <tabColor theme="2" tint="-0.249977111117893"/>
  </sheetPr>
  <dimension ref="A1:S57"/>
  <sheetViews>
    <sheetView workbookViewId="0">
      <selection activeCell="A5" sqref="A5:B5"/>
    </sheetView>
  </sheetViews>
  <sheetFormatPr defaultRowHeight="15" x14ac:dyDescent="0.25"/>
  <cols>
    <col min="1" max="1" width="4.75" style="47" customWidth="1"/>
    <col min="2" max="2" width="36.625" style="47" bestFit="1" customWidth="1"/>
    <col min="3" max="5" width="22.125" style="49" customWidth="1"/>
    <col min="6" max="6" width="57.625" style="47" customWidth="1"/>
    <col min="7" max="8" width="9" style="47"/>
    <col min="9" max="9" width="19.125" style="47" bestFit="1" customWidth="1"/>
    <col min="10" max="10" width="19.25" style="47" bestFit="1" customWidth="1"/>
    <col min="11" max="11" width="18" style="47" bestFit="1" customWidth="1"/>
    <col min="12" max="16384" width="9" style="47"/>
  </cols>
  <sheetData>
    <row r="1" spans="1:19" ht="17.25" x14ac:dyDescent="0.3">
      <c r="A1" s="333" t="s">
        <v>130</v>
      </c>
      <c r="B1" s="333"/>
      <c r="C1" s="333"/>
      <c r="D1" s="333"/>
      <c r="E1" s="333"/>
      <c r="F1" s="333"/>
    </row>
    <row r="2" spans="1:19" ht="17.25" x14ac:dyDescent="0.3">
      <c r="A2" s="333" t="s">
        <v>86</v>
      </c>
      <c r="B2" s="333"/>
      <c r="C2" s="333"/>
      <c r="D2" s="333"/>
      <c r="E2" s="333"/>
      <c r="F2" s="333"/>
    </row>
    <row r="3" spans="1:19" ht="17.25" x14ac:dyDescent="0.3">
      <c r="A3" s="334" t="s">
        <v>215</v>
      </c>
      <c r="B3" s="334"/>
      <c r="C3" s="334"/>
      <c r="D3" s="334"/>
      <c r="E3" s="334"/>
      <c r="F3" s="334"/>
    </row>
    <row r="4" spans="1:19" x14ac:dyDescent="0.25">
      <c r="A4" s="193"/>
      <c r="B4" s="193"/>
      <c r="C4" s="194"/>
      <c r="D4" s="194"/>
      <c r="E4" s="194"/>
      <c r="F4" s="193"/>
    </row>
    <row r="5" spans="1:19" x14ac:dyDescent="0.25">
      <c r="A5" s="335" t="s">
        <v>248</v>
      </c>
      <c r="B5" s="335"/>
      <c r="C5" s="194" t="s">
        <v>23</v>
      </c>
      <c r="D5" s="194" t="s">
        <v>24</v>
      </c>
      <c r="E5" s="194" t="s">
        <v>26</v>
      </c>
      <c r="F5" s="193"/>
      <c r="G5" s="49"/>
      <c r="H5" s="49"/>
      <c r="I5" s="49"/>
      <c r="J5" s="49"/>
      <c r="K5" s="49"/>
      <c r="L5" s="49"/>
      <c r="M5" s="49"/>
      <c r="N5" s="49"/>
      <c r="O5" s="49"/>
      <c r="P5" s="49"/>
      <c r="Q5" s="49"/>
      <c r="R5" s="49"/>
      <c r="S5" s="49"/>
    </row>
    <row r="6" spans="1:19" x14ac:dyDescent="0.25">
      <c r="A6" s="195" t="s">
        <v>87</v>
      </c>
      <c r="B6" s="195"/>
      <c r="C6" s="194" t="s">
        <v>237</v>
      </c>
      <c r="D6" s="194" t="s">
        <v>227</v>
      </c>
      <c r="E6" s="194" t="s">
        <v>220</v>
      </c>
      <c r="F6" s="194"/>
      <c r="G6" s="49"/>
      <c r="H6" s="49"/>
      <c r="I6" s="49"/>
      <c r="J6" s="49"/>
      <c r="K6" s="49"/>
      <c r="L6" s="49"/>
      <c r="M6" s="49"/>
      <c r="N6" s="49"/>
      <c r="O6" s="49"/>
      <c r="P6" s="49"/>
      <c r="Q6" s="49"/>
      <c r="R6" s="49"/>
      <c r="S6" s="49"/>
    </row>
    <row r="7" spans="1:19" ht="15.75" thickBot="1" x14ac:dyDescent="0.3">
      <c r="A7" s="195" t="s">
        <v>88</v>
      </c>
      <c r="B7" s="195"/>
      <c r="C7" s="194" t="s">
        <v>219</v>
      </c>
      <c r="D7" s="194" t="s">
        <v>226</v>
      </c>
      <c r="E7" s="141" t="s">
        <v>217</v>
      </c>
      <c r="F7" s="194"/>
      <c r="G7" s="49"/>
      <c r="H7" s="49"/>
      <c r="I7" s="49"/>
      <c r="J7" s="49"/>
      <c r="K7" s="49"/>
      <c r="L7" s="49"/>
      <c r="M7" s="49"/>
      <c r="N7" s="49"/>
      <c r="O7" s="49"/>
      <c r="P7" s="49"/>
      <c r="Q7" s="49"/>
      <c r="R7" s="49"/>
      <c r="S7" s="49"/>
    </row>
    <row r="8" spans="1:19" ht="16.5" thickBot="1" x14ac:dyDescent="0.3">
      <c r="A8" s="324" t="s">
        <v>89</v>
      </c>
      <c r="B8" s="325"/>
      <c r="C8" s="325"/>
      <c r="D8" s="325"/>
      <c r="E8" s="325"/>
      <c r="F8" s="137" t="s">
        <v>90</v>
      </c>
    </row>
    <row r="9" spans="1:19" x14ac:dyDescent="0.25">
      <c r="A9" s="193"/>
      <c r="B9" s="196" t="s">
        <v>91</v>
      </c>
      <c r="C9" s="197">
        <v>0</v>
      </c>
      <c r="D9" s="198">
        <v>0</v>
      </c>
      <c r="E9" s="215">
        <f>D9-C9</f>
        <v>0</v>
      </c>
      <c r="F9" s="199" t="s">
        <v>92</v>
      </c>
    </row>
    <row r="10" spans="1:19" x14ac:dyDescent="0.25">
      <c r="A10" s="193"/>
      <c r="B10" s="200" t="s">
        <v>93</v>
      </c>
      <c r="C10" s="212">
        <f>C9*2%</f>
        <v>0</v>
      </c>
      <c r="D10" s="213">
        <f>D9*2%</f>
        <v>0</v>
      </c>
      <c r="E10" s="213">
        <f>D10-C10</f>
        <v>0</v>
      </c>
      <c r="F10" s="201"/>
    </row>
    <row r="11" spans="1:19" x14ac:dyDescent="0.25">
      <c r="A11" s="193"/>
      <c r="B11" s="200" t="s">
        <v>94</v>
      </c>
      <c r="C11" s="202">
        <v>0</v>
      </c>
      <c r="D11" s="203"/>
      <c r="E11" s="213">
        <f>D11-C11</f>
        <v>0</v>
      </c>
      <c r="F11" s="201" t="s">
        <v>95</v>
      </c>
    </row>
    <row r="12" spans="1:19" x14ac:dyDescent="0.25">
      <c r="A12" s="193"/>
      <c r="B12" s="200" t="s">
        <v>242</v>
      </c>
      <c r="C12" s="202">
        <v>0</v>
      </c>
      <c r="D12" s="203">
        <v>0</v>
      </c>
      <c r="E12" s="213">
        <f>D12-C12</f>
        <v>0</v>
      </c>
      <c r="F12" s="201" t="s">
        <v>96</v>
      </c>
    </row>
    <row r="13" spans="1:19" ht="15.75" thickBot="1" x14ac:dyDescent="0.3">
      <c r="A13" s="193"/>
      <c r="B13" s="200" t="s">
        <v>150</v>
      </c>
      <c r="C13" s="214">
        <f>C10+C11+C12</f>
        <v>0</v>
      </c>
      <c r="D13" s="213">
        <f>D10+D11+D12</f>
        <v>0</v>
      </c>
      <c r="E13" s="213">
        <f>D13-C13</f>
        <v>0</v>
      </c>
      <c r="F13" s="201"/>
    </row>
    <row r="14" spans="1:19" ht="15.75" thickBot="1" x14ac:dyDescent="0.3">
      <c r="A14" s="193"/>
      <c r="B14" s="204" t="s">
        <v>151</v>
      </c>
      <c r="C14" s="205">
        <v>0</v>
      </c>
      <c r="D14" s="214">
        <f>C14</f>
        <v>0</v>
      </c>
      <c r="E14" s="213">
        <f>C16</f>
        <v>0</v>
      </c>
      <c r="F14" s="201" t="s">
        <v>152</v>
      </c>
    </row>
    <row r="15" spans="1:19" ht="15.75" thickBot="1" x14ac:dyDescent="0.3">
      <c r="A15" s="193"/>
      <c r="B15" s="200" t="s">
        <v>153</v>
      </c>
      <c r="C15" s="206"/>
      <c r="D15" s="205">
        <v>0</v>
      </c>
      <c r="E15" s="212">
        <f>D15</f>
        <v>0</v>
      </c>
      <c r="F15" s="201" t="s">
        <v>154</v>
      </c>
    </row>
    <row r="16" spans="1:19" x14ac:dyDescent="0.25">
      <c r="A16" s="193"/>
      <c r="B16" s="207" t="s">
        <v>155</v>
      </c>
      <c r="C16" s="216">
        <f>C13-C14</f>
        <v>0</v>
      </c>
      <c r="D16" s="217">
        <f>+D13-D14-D15</f>
        <v>0</v>
      </c>
      <c r="E16" s="218">
        <f>E13+E14-E15</f>
        <v>0</v>
      </c>
      <c r="F16" s="208" t="s">
        <v>156</v>
      </c>
    </row>
    <row r="17" spans="1:6" ht="15.75" thickBot="1" x14ac:dyDescent="0.3">
      <c r="A17" s="193"/>
      <c r="B17" s="193"/>
      <c r="C17" s="194"/>
      <c r="D17" s="194"/>
      <c r="E17" s="194"/>
      <c r="F17" s="193"/>
    </row>
    <row r="18" spans="1:6" ht="16.5" thickBot="1" x14ac:dyDescent="0.3">
      <c r="A18" s="324" t="s">
        <v>97</v>
      </c>
      <c r="B18" s="325"/>
      <c r="C18" s="325"/>
      <c r="D18" s="325"/>
      <c r="E18" s="325"/>
      <c r="F18" s="137" t="s">
        <v>90</v>
      </c>
    </row>
    <row r="19" spans="1:6" x14ac:dyDescent="0.25">
      <c r="A19" s="193"/>
      <c r="B19" s="196" t="s">
        <v>98</v>
      </c>
      <c r="C19" s="197">
        <v>0</v>
      </c>
      <c r="D19" s="198">
        <v>0</v>
      </c>
      <c r="E19" s="215">
        <f>D19-C19</f>
        <v>0</v>
      </c>
      <c r="F19" s="199" t="s">
        <v>99</v>
      </c>
    </row>
    <row r="20" spans="1:6" x14ac:dyDescent="0.25">
      <c r="A20" s="193"/>
      <c r="B20" s="200" t="s">
        <v>100</v>
      </c>
      <c r="C20" s="212">
        <f>C19*1%</f>
        <v>0</v>
      </c>
      <c r="D20" s="213">
        <f>D19*1%</f>
        <v>0</v>
      </c>
      <c r="E20" s="213">
        <f>D20-C20</f>
        <v>0</v>
      </c>
      <c r="F20" s="201"/>
    </row>
    <row r="21" spans="1:6" x14ac:dyDescent="0.25">
      <c r="A21" s="193"/>
      <c r="B21" s="200" t="s">
        <v>101</v>
      </c>
      <c r="C21" s="202">
        <v>0</v>
      </c>
      <c r="D21" s="203">
        <v>0</v>
      </c>
      <c r="E21" s="213">
        <f>D21-C21</f>
        <v>0</v>
      </c>
      <c r="F21" s="201" t="s">
        <v>95</v>
      </c>
    </row>
    <row r="22" spans="1:6" x14ac:dyDescent="0.25">
      <c r="A22" s="193"/>
      <c r="B22" s="200" t="s">
        <v>243</v>
      </c>
      <c r="C22" s="202">
        <v>0</v>
      </c>
      <c r="D22" s="203">
        <v>0</v>
      </c>
      <c r="E22" s="213">
        <f>D22-C22</f>
        <v>0</v>
      </c>
      <c r="F22" s="201" t="s">
        <v>96</v>
      </c>
    </row>
    <row r="23" spans="1:6" ht="15.75" thickBot="1" x14ac:dyDescent="0.3">
      <c r="A23" s="193"/>
      <c r="B23" s="200" t="s">
        <v>150</v>
      </c>
      <c r="C23" s="214">
        <f>C20+C21+C22</f>
        <v>0</v>
      </c>
      <c r="D23" s="213">
        <f>D20+D21+D22</f>
        <v>0</v>
      </c>
      <c r="E23" s="213">
        <f>D23-C23</f>
        <v>0</v>
      </c>
      <c r="F23" s="201"/>
    </row>
    <row r="24" spans="1:6" ht="15.75" thickBot="1" x14ac:dyDescent="0.3">
      <c r="A24" s="193"/>
      <c r="B24" s="204" t="s">
        <v>151</v>
      </c>
      <c r="C24" s="205">
        <v>0</v>
      </c>
      <c r="D24" s="214">
        <f>C24</f>
        <v>0</v>
      </c>
      <c r="E24" s="213">
        <f>C26</f>
        <v>0</v>
      </c>
      <c r="F24" s="201" t="s">
        <v>152</v>
      </c>
    </row>
    <row r="25" spans="1:6" ht="15.75" thickBot="1" x14ac:dyDescent="0.3">
      <c r="A25" s="193"/>
      <c r="B25" s="200" t="s">
        <v>153</v>
      </c>
      <c r="C25" s="206"/>
      <c r="D25" s="205">
        <v>0</v>
      </c>
      <c r="E25" s="212">
        <f>D25</f>
        <v>0</v>
      </c>
      <c r="F25" s="201" t="s">
        <v>154</v>
      </c>
    </row>
    <row r="26" spans="1:6" x14ac:dyDescent="0.25">
      <c r="A26" s="193"/>
      <c r="B26" s="207" t="s">
        <v>155</v>
      </c>
      <c r="C26" s="216">
        <f>C23-C24</f>
        <v>0</v>
      </c>
      <c r="D26" s="217">
        <f>+D23-D24-D25</f>
        <v>0</v>
      </c>
      <c r="E26" s="218">
        <f>E23+E24-E25</f>
        <v>0</v>
      </c>
      <c r="F26" s="208" t="s">
        <v>156</v>
      </c>
    </row>
    <row r="27" spans="1:6" ht="15.75" thickBot="1" x14ac:dyDescent="0.3">
      <c r="A27" s="193"/>
      <c r="B27" s="193"/>
      <c r="C27" s="194"/>
      <c r="D27" s="194"/>
      <c r="E27" s="194"/>
      <c r="F27" s="193"/>
    </row>
    <row r="28" spans="1:6" ht="16.5" thickBot="1" x14ac:dyDescent="0.3">
      <c r="A28" s="324" t="s">
        <v>102</v>
      </c>
      <c r="B28" s="325"/>
      <c r="C28" s="325"/>
      <c r="D28" s="325"/>
      <c r="E28" s="325"/>
      <c r="F28" s="137" t="s">
        <v>90</v>
      </c>
    </row>
    <row r="29" spans="1:6" x14ac:dyDescent="0.25">
      <c r="A29" s="193"/>
      <c r="B29" s="196" t="s">
        <v>103</v>
      </c>
      <c r="C29" s="197">
        <v>0</v>
      </c>
      <c r="D29" s="198">
        <v>0</v>
      </c>
      <c r="E29" s="215">
        <f>D29-C29</f>
        <v>0</v>
      </c>
      <c r="F29" s="199" t="s">
        <v>104</v>
      </c>
    </row>
    <row r="30" spans="1:6" x14ac:dyDescent="0.25">
      <c r="A30" s="193"/>
      <c r="B30" s="200" t="s">
        <v>105</v>
      </c>
      <c r="C30" s="212">
        <f>C29*2%</f>
        <v>0</v>
      </c>
      <c r="D30" s="213">
        <f>D29*2%</f>
        <v>0</v>
      </c>
      <c r="E30" s="213">
        <f>D30-C30</f>
        <v>0</v>
      </c>
      <c r="F30" s="201"/>
    </row>
    <row r="31" spans="1:6" x14ac:dyDescent="0.25">
      <c r="A31" s="193"/>
      <c r="B31" s="200" t="s">
        <v>106</v>
      </c>
      <c r="C31" s="202">
        <v>0</v>
      </c>
      <c r="D31" s="203">
        <v>0</v>
      </c>
      <c r="E31" s="213">
        <f>D31-C31</f>
        <v>0</v>
      </c>
      <c r="F31" s="201" t="s">
        <v>95</v>
      </c>
    </row>
    <row r="32" spans="1:6" x14ac:dyDescent="0.25">
      <c r="A32" s="193"/>
      <c r="B32" s="200" t="s">
        <v>244</v>
      </c>
      <c r="C32" s="202">
        <v>0</v>
      </c>
      <c r="D32" s="203">
        <v>0</v>
      </c>
      <c r="E32" s="213">
        <f>D32-C32</f>
        <v>0</v>
      </c>
      <c r="F32" s="201" t="s">
        <v>96</v>
      </c>
    </row>
    <row r="33" spans="1:8" ht="15.75" thickBot="1" x14ac:dyDescent="0.3">
      <c r="A33" s="193"/>
      <c r="B33" s="200" t="s">
        <v>150</v>
      </c>
      <c r="C33" s="214">
        <f>C30+C31+C32</f>
        <v>0</v>
      </c>
      <c r="D33" s="213">
        <f>D30+D31+D32</f>
        <v>0</v>
      </c>
      <c r="E33" s="213">
        <f>D33-C33</f>
        <v>0</v>
      </c>
      <c r="F33" s="201"/>
    </row>
    <row r="34" spans="1:8" ht="15.75" thickBot="1" x14ac:dyDescent="0.3">
      <c r="A34" s="193"/>
      <c r="B34" s="204" t="s">
        <v>151</v>
      </c>
      <c r="C34" s="205">
        <v>0</v>
      </c>
      <c r="D34" s="214">
        <f>C34</f>
        <v>0</v>
      </c>
      <c r="E34" s="213">
        <f>C36</f>
        <v>0</v>
      </c>
      <c r="F34" s="201" t="s">
        <v>152</v>
      </c>
    </row>
    <row r="35" spans="1:8" ht="15.75" thickBot="1" x14ac:dyDescent="0.3">
      <c r="A35" s="193"/>
      <c r="B35" s="200" t="s">
        <v>153</v>
      </c>
      <c r="C35" s="206"/>
      <c r="D35" s="205">
        <v>0</v>
      </c>
      <c r="E35" s="212">
        <f>D35</f>
        <v>0</v>
      </c>
      <c r="F35" s="201" t="s">
        <v>154</v>
      </c>
    </row>
    <row r="36" spans="1:8" x14ac:dyDescent="0.25">
      <c r="A36" s="193"/>
      <c r="B36" s="207" t="s">
        <v>155</v>
      </c>
      <c r="C36" s="216">
        <f>C33-C34</f>
        <v>0</v>
      </c>
      <c r="D36" s="217">
        <f>D33-D34-D35</f>
        <v>0</v>
      </c>
      <c r="E36" s="218">
        <f>E33+E34-E35</f>
        <v>0</v>
      </c>
      <c r="F36" s="208" t="s">
        <v>156</v>
      </c>
    </row>
    <row r="37" spans="1:8" ht="15.75" thickBot="1" x14ac:dyDescent="0.3">
      <c r="A37" s="193"/>
      <c r="B37" s="193"/>
      <c r="C37" s="194"/>
      <c r="D37" s="194"/>
      <c r="E37" s="194"/>
      <c r="F37" s="193"/>
    </row>
    <row r="38" spans="1:8" ht="16.5" thickBot="1" x14ac:dyDescent="0.3">
      <c r="A38" s="324" t="s">
        <v>107</v>
      </c>
      <c r="B38" s="325"/>
      <c r="C38" s="325"/>
      <c r="D38" s="325"/>
      <c r="E38" s="325"/>
      <c r="F38" s="137" t="s">
        <v>90</v>
      </c>
    </row>
    <row r="39" spans="1:8" x14ac:dyDescent="0.25">
      <c r="A39" s="193"/>
      <c r="B39" s="196" t="s">
        <v>108</v>
      </c>
      <c r="C39" s="197">
        <v>0</v>
      </c>
      <c r="D39" s="198">
        <v>0</v>
      </c>
      <c r="E39" s="215">
        <f>D39-C39</f>
        <v>0</v>
      </c>
      <c r="F39" s="199" t="s">
        <v>109</v>
      </c>
    </row>
    <row r="40" spans="1:8" x14ac:dyDescent="0.25">
      <c r="A40" s="193"/>
      <c r="B40" s="200" t="s">
        <v>110</v>
      </c>
      <c r="C40" s="212">
        <f>C39*4</f>
        <v>0</v>
      </c>
      <c r="D40" s="213">
        <f>D39*4</f>
        <v>0</v>
      </c>
      <c r="E40" s="213">
        <f>D40-C40</f>
        <v>0</v>
      </c>
      <c r="F40" s="201"/>
    </row>
    <row r="41" spans="1:8" x14ac:dyDescent="0.25">
      <c r="A41" s="193"/>
      <c r="B41" s="200" t="s">
        <v>111</v>
      </c>
      <c r="C41" s="202">
        <v>0</v>
      </c>
      <c r="D41" s="203">
        <v>0</v>
      </c>
      <c r="E41" s="213">
        <f>D41-C41</f>
        <v>0</v>
      </c>
      <c r="F41" s="201" t="s">
        <v>95</v>
      </c>
    </row>
    <row r="42" spans="1:8" x14ac:dyDescent="0.25">
      <c r="A42" s="193"/>
      <c r="B42" s="200" t="s">
        <v>245</v>
      </c>
      <c r="C42" s="202">
        <v>0</v>
      </c>
      <c r="D42" s="203">
        <v>0</v>
      </c>
      <c r="E42" s="213">
        <f>D42-C42</f>
        <v>0</v>
      </c>
      <c r="F42" s="201" t="s">
        <v>96</v>
      </c>
    </row>
    <row r="43" spans="1:8" ht="15.75" thickBot="1" x14ac:dyDescent="0.3">
      <c r="A43" s="193"/>
      <c r="B43" s="200" t="s">
        <v>150</v>
      </c>
      <c r="C43" s="214">
        <f>C40+C41+C42</f>
        <v>0</v>
      </c>
      <c r="D43" s="213">
        <f>D40+D41+D42</f>
        <v>0</v>
      </c>
      <c r="E43" s="213">
        <f>D43-C43</f>
        <v>0</v>
      </c>
      <c r="F43" s="201"/>
    </row>
    <row r="44" spans="1:8" ht="15.75" thickBot="1" x14ac:dyDescent="0.3">
      <c r="A44" s="193"/>
      <c r="B44" s="204" t="s">
        <v>151</v>
      </c>
      <c r="C44" s="205">
        <v>0</v>
      </c>
      <c r="D44" s="214">
        <f>C44</f>
        <v>0</v>
      </c>
      <c r="E44" s="213">
        <f>C46</f>
        <v>0</v>
      </c>
      <c r="F44" s="201" t="s">
        <v>152</v>
      </c>
    </row>
    <row r="45" spans="1:8" ht="15.75" thickBot="1" x14ac:dyDescent="0.3">
      <c r="A45" s="193"/>
      <c r="B45" s="200" t="s">
        <v>153</v>
      </c>
      <c r="C45" s="206"/>
      <c r="D45" s="205"/>
      <c r="E45" s="212">
        <f>D45</f>
        <v>0</v>
      </c>
      <c r="F45" s="201" t="s">
        <v>154</v>
      </c>
    </row>
    <row r="46" spans="1:8" x14ac:dyDescent="0.25">
      <c r="A46" s="193"/>
      <c r="B46" s="207" t="s">
        <v>155</v>
      </c>
      <c r="C46" s="216">
        <f>C43-C44</f>
        <v>0</v>
      </c>
      <c r="D46" s="217">
        <f>D43-D44-D45</f>
        <v>0</v>
      </c>
      <c r="E46" s="219">
        <f>E43+E44-E45</f>
        <v>0</v>
      </c>
      <c r="F46" s="208" t="s">
        <v>156</v>
      </c>
      <c r="H46" s="48"/>
    </row>
    <row r="47" spans="1:8" ht="15.75" thickBot="1" x14ac:dyDescent="0.3">
      <c r="A47" s="193"/>
      <c r="B47" s="326"/>
      <c r="C47" s="326"/>
      <c r="D47" s="326"/>
      <c r="E47" s="326"/>
      <c r="F47" s="326"/>
    </row>
    <row r="48" spans="1:8" ht="15.75" thickBot="1" x14ac:dyDescent="0.3">
      <c r="A48" s="39"/>
      <c r="B48" s="327" t="s">
        <v>216</v>
      </c>
      <c r="C48" s="327"/>
      <c r="D48" s="327"/>
      <c r="E48" s="327"/>
      <c r="F48" s="328"/>
    </row>
    <row r="49" spans="1:6" x14ac:dyDescent="0.25">
      <c r="A49" s="193"/>
      <c r="B49" s="329" t="s">
        <v>112</v>
      </c>
      <c r="C49" s="330"/>
      <c r="D49" s="331" t="s">
        <v>113</v>
      </c>
      <c r="E49" s="331"/>
      <c r="F49" s="332"/>
    </row>
    <row r="50" spans="1:6" x14ac:dyDescent="0.25">
      <c r="A50" s="193"/>
      <c r="B50" s="209" t="s">
        <v>157</v>
      </c>
      <c r="C50" s="210">
        <v>1</v>
      </c>
      <c r="D50" s="322" t="s">
        <v>158</v>
      </c>
      <c r="E50" s="322"/>
      <c r="F50" s="221">
        <f>C50</f>
        <v>1</v>
      </c>
    </row>
    <row r="51" spans="1:6" x14ac:dyDescent="0.25">
      <c r="A51" s="193"/>
      <c r="B51" s="209" t="s">
        <v>145</v>
      </c>
      <c r="C51" s="210">
        <v>1</v>
      </c>
      <c r="D51" s="322" t="s">
        <v>145</v>
      </c>
      <c r="E51" s="322"/>
      <c r="F51" s="221">
        <f>C51</f>
        <v>1</v>
      </c>
    </row>
    <row r="52" spans="1:6" x14ac:dyDescent="0.25">
      <c r="A52" s="193"/>
      <c r="B52" s="211" t="s">
        <v>30</v>
      </c>
      <c r="C52" s="220">
        <f>C51-C50</f>
        <v>0</v>
      </c>
      <c r="D52" s="323" t="s">
        <v>30</v>
      </c>
      <c r="E52" s="323"/>
      <c r="F52" s="222">
        <f>F51-F50</f>
        <v>0</v>
      </c>
    </row>
    <row r="53" spans="1:6" x14ac:dyDescent="0.25">
      <c r="A53" s="193"/>
      <c r="B53" s="211" t="s">
        <v>146</v>
      </c>
      <c r="C53" s="228">
        <v>0.12</v>
      </c>
      <c r="D53" s="323" t="s">
        <v>146</v>
      </c>
      <c r="E53" s="323"/>
      <c r="F53" s="229">
        <v>0.12</v>
      </c>
    </row>
    <row r="54" spans="1:6" x14ac:dyDescent="0.25">
      <c r="A54" s="193"/>
      <c r="B54" s="138" t="s">
        <v>114</v>
      </c>
      <c r="C54" s="223">
        <f>C10*C53/365*C52</f>
        <v>0</v>
      </c>
      <c r="D54" s="320" t="s">
        <v>114</v>
      </c>
      <c r="E54" s="320"/>
      <c r="F54" s="226">
        <f>D10*F53/365*F52</f>
        <v>0</v>
      </c>
    </row>
    <row r="55" spans="1:6" x14ac:dyDescent="0.25">
      <c r="A55" s="193"/>
      <c r="B55" s="138" t="s">
        <v>115</v>
      </c>
      <c r="C55" s="224">
        <f>C20*C53/365*C52</f>
        <v>0</v>
      </c>
      <c r="D55" s="320" t="s">
        <v>115</v>
      </c>
      <c r="E55" s="320"/>
      <c r="F55" s="226">
        <f>D20*F53/365*F52</f>
        <v>0</v>
      </c>
    </row>
    <row r="56" spans="1:6" x14ac:dyDescent="0.25">
      <c r="A56" s="193"/>
      <c r="B56" s="138" t="s">
        <v>116</v>
      </c>
      <c r="C56" s="224">
        <f>C30*C53/365*C52</f>
        <v>0</v>
      </c>
      <c r="D56" s="320" t="s">
        <v>116</v>
      </c>
      <c r="E56" s="320"/>
      <c r="F56" s="226">
        <f>D30*F53/365*F52</f>
        <v>0</v>
      </c>
    </row>
    <row r="57" spans="1:6" x14ac:dyDescent="0.25">
      <c r="A57" s="193"/>
      <c r="B57" s="139" t="s">
        <v>117</v>
      </c>
      <c r="C57" s="225">
        <f>C40*C53/365*C52</f>
        <v>0</v>
      </c>
      <c r="D57" s="321" t="s">
        <v>117</v>
      </c>
      <c r="E57" s="321"/>
      <c r="F57" s="227">
        <f>D40*F53/365*F52</f>
        <v>0</v>
      </c>
    </row>
  </sheetData>
  <sheetProtection algorithmName="SHA-512" hashValue="T2cBCLFQ1FzzY1rC3Wti98LlL3fjDtC08v+DaTRgn6cY0SLWJC2DYoVQ9u5+cNkj3ea11WUFUYRUgYquKJukeg==" saltValue="044wHXRwE/DhnwLaoYS0BQ==" spinCount="100000" sheet="1" objects="1" scenarios="1"/>
  <protectedRanges>
    <protectedRange password="EFB0" sqref="B51" name="Range2_1_1"/>
    <protectedRange password="EFB0" sqref="B50" name="Range1_1_1"/>
  </protectedRanges>
  <mergeCells count="20">
    <mergeCell ref="B49:C49"/>
    <mergeCell ref="D49:F49"/>
    <mergeCell ref="A1:F1"/>
    <mergeCell ref="A2:F2"/>
    <mergeCell ref="A5:B5"/>
    <mergeCell ref="A8:E8"/>
    <mergeCell ref="A18:E18"/>
    <mergeCell ref="A28:E28"/>
    <mergeCell ref="A38:E38"/>
    <mergeCell ref="B47:F47"/>
    <mergeCell ref="B48:F48"/>
    <mergeCell ref="A3:F3"/>
    <mergeCell ref="D56:E56"/>
    <mergeCell ref="D57:E57"/>
    <mergeCell ref="D50:E50"/>
    <mergeCell ref="D51:E51"/>
    <mergeCell ref="D52:E52"/>
    <mergeCell ref="D53:E53"/>
    <mergeCell ref="D54:E54"/>
    <mergeCell ref="D55:E5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499984740745262"/>
    <pageSetUpPr fitToPage="1"/>
  </sheetPr>
  <dimension ref="B2:O32"/>
  <sheetViews>
    <sheetView workbookViewId="0">
      <selection activeCell="B8" sqref="B8:O20"/>
    </sheetView>
  </sheetViews>
  <sheetFormatPr defaultRowHeight="16.5" x14ac:dyDescent="0.3"/>
  <cols>
    <col min="1" max="1" width="3.75" style="23" customWidth="1"/>
    <col min="2" max="16384" width="9" style="23"/>
  </cols>
  <sheetData>
    <row r="2" spans="2:15" ht="17.25" x14ac:dyDescent="0.3">
      <c r="B2" s="273" t="s">
        <v>161</v>
      </c>
      <c r="C2" s="273"/>
      <c r="D2" s="273"/>
      <c r="E2" s="273"/>
      <c r="F2" s="273"/>
      <c r="G2" s="61"/>
      <c r="H2" s="61"/>
      <c r="I2" s="61"/>
      <c r="J2" s="61"/>
      <c r="K2" s="61"/>
      <c r="L2" s="61"/>
      <c r="M2" s="61"/>
      <c r="N2" s="61"/>
      <c r="O2" s="61"/>
    </row>
    <row r="3" spans="2:15" ht="17.25" x14ac:dyDescent="0.3">
      <c r="B3" s="273" t="s">
        <v>162</v>
      </c>
      <c r="C3" s="273"/>
      <c r="D3" s="273"/>
      <c r="E3" s="273"/>
      <c r="F3" s="273"/>
      <c r="G3" s="61"/>
      <c r="H3" s="61"/>
      <c r="I3" s="61"/>
      <c r="J3" s="61"/>
      <c r="K3" s="61"/>
      <c r="L3" s="61"/>
      <c r="M3" s="61"/>
      <c r="N3" s="61"/>
      <c r="O3" s="61"/>
    </row>
    <row r="4" spans="2:15" x14ac:dyDescent="0.3">
      <c r="B4" s="272" t="s">
        <v>137</v>
      </c>
      <c r="C4" s="272"/>
      <c r="D4" s="272"/>
      <c r="E4" s="272"/>
      <c r="F4" s="272"/>
      <c r="G4" s="272"/>
      <c r="H4" s="272"/>
      <c r="I4" s="272"/>
      <c r="J4" s="272"/>
      <c r="K4" s="272"/>
      <c r="L4" s="272"/>
      <c r="M4" s="272"/>
      <c r="N4" s="272"/>
      <c r="O4" s="272"/>
    </row>
    <row r="5" spans="2:15" x14ac:dyDescent="0.3">
      <c r="B5" s="61"/>
      <c r="C5" s="61"/>
      <c r="D5" s="61"/>
      <c r="E5" s="61"/>
      <c r="F5" s="61"/>
      <c r="G5" s="61"/>
      <c r="H5" s="61"/>
      <c r="I5" s="61"/>
      <c r="J5" s="61"/>
      <c r="K5" s="61"/>
      <c r="L5" s="61"/>
      <c r="M5" s="61"/>
      <c r="N5" s="61"/>
      <c r="O5" s="61"/>
    </row>
    <row r="6" spans="2:15" ht="17.25" x14ac:dyDescent="0.3">
      <c r="B6" s="273" t="s">
        <v>136</v>
      </c>
      <c r="C6" s="273"/>
      <c r="D6" s="273"/>
      <c r="E6" s="273"/>
      <c r="F6" s="273"/>
      <c r="G6" s="273"/>
      <c r="H6" s="273"/>
      <c r="I6" s="273"/>
      <c r="J6" s="273"/>
      <c r="K6" s="273"/>
      <c r="L6" s="273"/>
      <c r="M6" s="273"/>
      <c r="N6" s="273"/>
      <c r="O6" s="273"/>
    </row>
    <row r="7" spans="2:15" s="60" customFormat="1" ht="112.5" customHeight="1" thickBot="1" x14ac:dyDescent="0.35">
      <c r="B7" s="276" t="s">
        <v>257</v>
      </c>
      <c r="C7" s="277"/>
      <c r="D7" s="277"/>
      <c r="E7" s="277"/>
      <c r="F7" s="277"/>
      <c r="G7" s="277"/>
      <c r="H7" s="277"/>
      <c r="I7" s="277"/>
      <c r="J7" s="277"/>
      <c r="K7" s="277"/>
      <c r="L7" s="277"/>
      <c r="M7" s="277"/>
      <c r="N7" s="277"/>
      <c r="O7" s="277"/>
    </row>
    <row r="8" spans="2:15" x14ac:dyDescent="0.3">
      <c r="B8" s="281" t="s">
        <v>210</v>
      </c>
      <c r="C8" s="282"/>
      <c r="D8" s="282"/>
      <c r="E8" s="282"/>
      <c r="F8" s="282"/>
      <c r="G8" s="282"/>
      <c r="H8" s="282"/>
      <c r="I8" s="282"/>
      <c r="J8" s="282"/>
      <c r="K8" s="282"/>
      <c r="L8" s="282"/>
      <c r="M8" s="282"/>
      <c r="N8" s="282"/>
      <c r="O8" s="283"/>
    </row>
    <row r="9" spans="2:15" x14ac:dyDescent="0.3">
      <c r="B9" s="284"/>
      <c r="C9" s="285"/>
      <c r="D9" s="285"/>
      <c r="E9" s="285"/>
      <c r="F9" s="285"/>
      <c r="G9" s="285"/>
      <c r="H9" s="285"/>
      <c r="I9" s="285"/>
      <c r="J9" s="285"/>
      <c r="K9" s="285"/>
      <c r="L9" s="285"/>
      <c r="M9" s="285"/>
      <c r="N9" s="285"/>
      <c r="O9" s="286"/>
    </row>
    <row r="10" spans="2:15" x14ac:dyDescent="0.3">
      <c r="B10" s="284"/>
      <c r="C10" s="285"/>
      <c r="D10" s="285"/>
      <c r="E10" s="285"/>
      <c r="F10" s="285"/>
      <c r="G10" s="285"/>
      <c r="H10" s="285"/>
      <c r="I10" s="285"/>
      <c r="J10" s="285"/>
      <c r="K10" s="285"/>
      <c r="L10" s="285"/>
      <c r="M10" s="285"/>
      <c r="N10" s="285"/>
      <c r="O10" s="286"/>
    </row>
    <row r="11" spans="2:15" x14ac:dyDescent="0.3">
      <c r="B11" s="284"/>
      <c r="C11" s="285"/>
      <c r="D11" s="285"/>
      <c r="E11" s="285"/>
      <c r="F11" s="285"/>
      <c r="G11" s="285"/>
      <c r="H11" s="285"/>
      <c r="I11" s="285"/>
      <c r="J11" s="285"/>
      <c r="K11" s="285"/>
      <c r="L11" s="285"/>
      <c r="M11" s="285"/>
      <c r="N11" s="285"/>
      <c r="O11" s="286"/>
    </row>
    <row r="12" spans="2:15" x14ac:dyDescent="0.3">
      <c r="B12" s="284"/>
      <c r="C12" s="285"/>
      <c r="D12" s="285"/>
      <c r="E12" s="285"/>
      <c r="F12" s="285"/>
      <c r="G12" s="285"/>
      <c r="H12" s="285"/>
      <c r="I12" s="285"/>
      <c r="J12" s="285"/>
      <c r="K12" s="285"/>
      <c r="L12" s="285"/>
      <c r="M12" s="285"/>
      <c r="N12" s="285"/>
      <c r="O12" s="286"/>
    </row>
    <row r="13" spans="2:15" x14ac:dyDescent="0.3">
      <c r="B13" s="284"/>
      <c r="C13" s="285"/>
      <c r="D13" s="285"/>
      <c r="E13" s="285"/>
      <c r="F13" s="285"/>
      <c r="G13" s="285"/>
      <c r="H13" s="285"/>
      <c r="I13" s="285"/>
      <c r="J13" s="285"/>
      <c r="K13" s="285"/>
      <c r="L13" s="285"/>
      <c r="M13" s="285"/>
      <c r="N13" s="285"/>
      <c r="O13" s="286"/>
    </row>
    <row r="14" spans="2:15" x14ac:dyDescent="0.3">
      <c r="B14" s="284"/>
      <c r="C14" s="285"/>
      <c r="D14" s="285"/>
      <c r="E14" s="285"/>
      <c r="F14" s="285"/>
      <c r="G14" s="285"/>
      <c r="H14" s="285"/>
      <c r="I14" s="285"/>
      <c r="J14" s="285"/>
      <c r="K14" s="285"/>
      <c r="L14" s="285"/>
      <c r="M14" s="285"/>
      <c r="N14" s="285"/>
      <c r="O14" s="286"/>
    </row>
    <row r="15" spans="2:15" x14ac:dyDescent="0.3">
      <c r="B15" s="284"/>
      <c r="C15" s="285"/>
      <c r="D15" s="285"/>
      <c r="E15" s="285"/>
      <c r="F15" s="285"/>
      <c r="G15" s="285"/>
      <c r="H15" s="285"/>
      <c r="I15" s="285"/>
      <c r="J15" s="285"/>
      <c r="K15" s="285"/>
      <c r="L15" s="285"/>
      <c r="M15" s="285"/>
      <c r="N15" s="285"/>
      <c r="O15" s="286"/>
    </row>
    <row r="16" spans="2:15" x14ac:dyDescent="0.3">
      <c r="B16" s="284"/>
      <c r="C16" s="285"/>
      <c r="D16" s="285"/>
      <c r="E16" s="285"/>
      <c r="F16" s="285"/>
      <c r="G16" s="285"/>
      <c r="H16" s="285"/>
      <c r="I16" s="285"/>
      <c r="J16" s="285"/>
      <c r="K16" s="285"/>
      <c r="L16" s="285"/>
      <c r="M16" s="285"/>
      <c r="N16" s="285"/>
      <c r="O16" s="286"/>
    </row>
    <row r="17" spans="2:15" x14ac:dyDescent="0.3">
      <c r="B17" s="284"/>
      <c r="C17" s="285"/>
      <c r="D17" s="285"/>
      <c r="E17" s="285"/>
      <c r="F17" s="285"/>
      <c r="G17" s="285"/>
      <c r="H17" s="285"/>
      <c r="I17" s="285"/>
      <c r="J17" s="285"/>
      <c r="K17" s="285"/>
      <c r="L17" s="285"/>
      <c r="M17" s="285"/>
      <c r="N17" s="285"/>
      <c r="O17" s="286"/>
    </row>
    <row r="18" spans="2:15" x14ac:dyDescent="0.3">
      <c r="B18" s="284"/>
      <c r="C18" s="285"/>
      <c r="D18" s="285"/>
      <c r="E18" s="285"/>
      <c r="F18" s="285"/>
      <c r="G18" s="285"/>
      <c r="H18" s="285"/>
      <c r="I18" s="285"/>
      <c r="J18" s="285"/>
      <c r="K18" s="285"/>
      <c r="L18" s="285"/>
      <c r="M18" s="285"/>
      <c r="N18" s="285"/>
      <c r="O18" s="286"/>
    </row>
    <row r="19" spans="2:15" x14ac:dyDescent="0.3">
      <c r="B19" s="284"/>
      <c r="C19" s="285"/>
      <c r="D19" s="285"/>
      <c r="E19" s="285"/>
      <c r="F19" s="285"/>
      <c r="G19" s="285"/>
      <c r="H19" s="285"/>
      <c r="I19" s="285"/>
      <c r="J19" s="285"/>
      <c r="K19" s="285"/>
      <c r="L19" s="285"/>
      <c r="M19" s="285"/>
      <c r="N19" s="285"/>
      <c r="O19" s="286"/>
    </row>
    <row r="20" spans="2:15" ht="17.25" thickBot="1" x14ac:dyDescent="0.35">
      <c r="B20" s="287"/>
      <c r="C20" s="288"/>
      <c r="D20" s="288"/>
      <c r="E20" s="288"/>
      <c r="F20" s="288"/>
      <c r="G20" s="288"/>
      <c r="H20" s="288"/>
      <c r="I20" s="288"/>
      <c r="J20" s="288"/>
      <c r="K20" s="288"/>
      <c r="L20" s="288"/>
      <c r="M20" s="288"/>
      <c r="N20" s="288"/>
      <c r="O20" s="289"/>
    </row>
    <row r="21" spans="2:15" ht="16.5" customHeight="1" x14ac:dyDescent="0.3">
      <c r="B21" s="275" t="s">
        <v>31</v>
      </c>
      <c r="C21" s="275"/>
      <c r="D21" s="275"/>
      <c r="E21" s="275"/>
      <c r="F21" s="275"/>
      <c r="G21" s="275"/>
      <c r="H21" s="275"/>
      <c r="I21" s="275"/>
      <c r="J21" s="275"/>
      <c r="K21" s="275"/>
      <c r="L21" s="275"/>
      <c r="M21" s="275"/>
      <c r="N21" s="275"/>
      <c r="O21" s="275"/>
    </row>
    <row r="22" spans="2:15" x14ac:dyDescent="0.3">
      <c r="B22" s="275"/>
      <c r="C22" s="275"/>
      <c r="D22" s="275"/>
      <c r="E22" s="275"/>
      <c r="F22" s="275"/>
      <c r="G22" s="275"/>
      <c r="H22" s="275"/>
      <c r="I22" s="275"/>
      <c r="J22" s="275"/>
      <c r="K22" s="275"/>
      <c r="L22" s="275"/>
      <c r="M22" s="275"/>
      <c r="N22" s="275"/>
      <c r="O22" s="275"/>
    </row>
    <row r="23" spans="2:15" x14ac:dyDescent="0.3">
      <c r="B23" s="275"/>
      <c r="C23" s="275"/>
      <c r="D23" s="275"/>
      <c r="E23" s="275"/>
      <c r="F23" s="275"/>
      <c r="G23" s="275"/>
      <c r="H23" s="275"/>
      <c r="I23" s="275"/>
      <c r="J23" s="275"/>
      <c r="K23" s="275"/>
      <c r="L23" s="275"/>
      <c r="M23" s="275"/>
      <c r="N23" s="275"/>
      <c r="O23" s="275"/>
    </row>
    <row r="24" spans="2:15" x14ac:dyDescent="0.3">
      <c r="B24" s="24"/>
      <c r="C24" s="24"/>
      <c r="D24" s="24"/>
      <c r="E24" s="24"/>
      <c r="F24" s="24"/>
      <c r="G24" s="24"/>
      <c r="H24" s="24"/>
      <c r="I24" s="24"/>
      <c r="J24" s="24"/>
      <c r="K24" s="24"/>
      <c r="L24" s="24"/>
      <c r="M24" s="24"/>
      <c r="N24" s="24"/>
      <c r="O24" s="24"/>
    </row>
    <row r="25" spans="2:15" x14ac:dyDescent="0.3">
      <c r="B25" s="278" t="s">
        <v>32</v>
      </c>
      <c r="C25" s="278"/>
      <c r="D25" s="279"/>
      <c r="E25" s="279"/>
      <c r="F25" s="279"/>
      <c r="G25" s="279"/>
      <c r="H25" s="279"/>
      <c r="I25" s="278" t="s">
        <v>36</v>
      </c>
      <c r="J25" s="278"/>
      <c r="K25" s="279"/>
      <c r="L25" s="279"/>
      <c r="M25" s="279"/>
      <c r="N25" s="279"/>
      <c r="O25" s="279"/>
    </row>
    <row r="26" spans="2:15" x14ac:dyDescent="0.3">
      <c r="B26" s="278" t="s">
        <v>33</v>
      </c>
      <c r="C26" s="278"/>
      <c r="D26" s="280"/>
      <c r="E26" s="280"/>
      <c r="F26" s="280"/>
      <c r="G26" s="280"/>
      <c r="H26" s="280"/>
      <c r="I26" s="278" t="s">
        <v>37</v>
      </c>
      <c r="J26" s="278"/>
      <c r="K26" s="280"/>
      <c r="L26" s="280"/>
      <c r="M26" s="280"/>
      <c r="N26" s="280"/>
      <c r="O26" s="280"/>
    </row>
    <row r="27" spans="2:15" x14ac:dyDescent="0.3">
      <c r="B27" s="278" t="s">
        <v>42</v>
      </c>
      <c r="C27" s="278"/>
      <c r="D27" s="280"/>
      <c r="E27" s="280"/>
      <c r="F27" s="280"/>
      <c r="G27" s="280"/>
      <c r="H27" s="280"/>
      <c r="I27" s="278" t="s">
        <v>38</v>
      </c>
      <c r="J27" s="278"/>
      <c r="K27" s="280"/>
      <c r="L27" s="280"/>
      <c r="M27" s="280"/>
      <c r="N27" s="280"/>
      <c r="O27" s="280"/>
    </row>
    <row r="28" spans="2:15" x14ac:dyDescent="0.3">
      <c r="B28" s="278" t="s">
        <v>34</v>
      </c>
      <c r="C28" s="278"/>
      <c r="D28" s="280"/>
      <c r="E28" s="280"/>
      <c r="F28" s="280"/>
      <c r="G28" s="280"/>
      <c r="H28" s="280"/>
      <c r="I28" s="278" t="s">
        <v>39</v>
      </c>
      <c r="J28" s="278"/>
      <c r="K28" s="280"/>
      <c r="L28" s="280"/>
      <c r="M28" s="280"/>
      <c r="N28" s="280"/>
      <c r="O28" s="280"/>
    </row>
    <row r="29" spans="2:15" x14ac:dyDescent="0.3">
      <c r="B29" s="278" t="s">
        <v>35</v>
      </c>
      <c r="C29" s="278"/>
      <c r="D29" s="280"/>
      <c r="E29" s="280"/>
      <c r="F29" s="280"/>
      <c r="G29" s="280"/>
      <c r="H29" s="280"/>
      <c r="I29" s="278" t="s">
        <v>40</v>
      </c>
      <c r="J29" s="278"/>
      <c r="K29" s="280"/>
      <c r="L29" s="280"/>
      <c r="M29" s="25" t="s">
        <v>41</v>
      </c>
      <c r="N29" s="280"/>
      <c r="O29" s="280"/>
    </row>
    <row r="32" spans="2:15" ht="25.5" x14ac:dyDescent="0.5">
      <c r="B32" s="274"/>
      <c r="C32" s="274"/>
      <c r="D32" s="274"/>
      <c r="E32" s="274"/>
      <c r="F32" s="274"/>
      <c r="G32" s="274"/>
      <c r="H32" s="274"/>
      <c r="I32" s="274"/>
      <c r="J32" s="274"/>
      <c r="K32" s="274"/>
      <c r="L32" s="274"/>
      <c r="M32" s="274"/>
      <c r="N32" s="274"/>
      <c r="O32" s="274"/>
    </row>
  </sheetData>
  <mergeCells count="29">
    <mergeCell ref="B25:C25"/>
    <mergeCell ref="B6:O6"/>
    <mergeCell ref="B8:O20"/>
    <mergeCell ref="I25:J25"/>
    <mergeCell ref="K25:O25"/>
    <mergeCell ref="I27:J27"/>
    <mergeCell ref="I28:J28"/>
    <mergeCell ref="I29:J29"/>
    <mergeCell ref="K26:O26"/>
    <mergeCell ref="K27:O27"/>
    <mergeCell ref="K28:O28"/>
    <mergeCell ref="N29:O29"/>
    <mergeCell ref="K29:L29"/>
    <mergeCell ref="B4:O4"/>
    <mergeCell ref="B2:F2"/>
    <mergeCell ref="B3:F3"/>
    <mergeCell ref="B32:O32"/>
    <mergeCell ref="B21:O23"/>
    <mergeCell ref="B7:O7"/>
    <mergeCell ref="B26:C26"/>
    <mergeCell ref="B27:C27"/>
    <mergeCell ref="B28:C28"/>
    <mergeCell ref="B29:C29"/>
    <mergeCell ref="D25:H25"/>
    <mergeCell ref="D26:H26"/>
    <mergeCell ref="D27:H27"/>
    <mergeCell ref="D28:H28"/>
    <mergeCell ref="D29:H29"/>
    <mergeCell ref="I26:J26"/>
  </mergeCells>
  <pageMargins left="0" right="0" top="0" bottom="0" header="0" footer="0"/>
  <pageSetup scale="9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0184-7A6B-4DFD-96C7-74F3C68FD84C}">
  <sheetPr>
    <tabColor theme="8" tint="-0.249977111117893"/>
    <pageSetUpPr fitToPage="1"/>
  </sheetPr>
  <dimension ref="A1:K38"/>
  <sheetViews>
    <sheetView workbookViewId="0">
      <selection activeCell="C2" sqref="C2"/>
    </sheetView>
  </sheetViews>
  <sheetFormatPr defaultColWidth="17.75" defaultRowHeight="16.5" x14ac:dyDescent="0.3"/>
  <cols>
    <col min="1" max="2" width="17.75" style="68"/>
    <col min="3" max="3" width="28.75" style="68" customWidth="1"/>
    <col min="4" max="5" width="22.625" style="68" customWidth="1"/>
    <col min="6" max="6" width="1.625" style="68" customWidth="1"/>
    <col min="7" max="8" width="22.625" style="68" customWidth="1"/>
    <col min="9" max="9" width="1.625" style="68" customWidth="1"/>
    <col min="10" max="11" width="22.625" style="68" customWidth="1"/>
  </cols>
  <sheetData>
    <row r="1" spans="1:11" x14ac:dyDescent="0.3">
      <c r="A1" s="78" t="s">
        <v>203</v>
      </c>
      <c r="B1" s="75"/>
      <c r="C1" s="75"/>
      <c r="D1" s="76"/>
      <c r="E1" s="76"/>
      <c r="F1" s="77"/>
      <c r="G1" s="76"/>
      <c r="H1" s="76"/>
      <c r="I1" s="77"/>
      <c r="J1" s="76"/>
      <c r="K1" s="76"/>
    </row>
    <row r="2" spans="1:11" x14ac:dyDescent="0.3">
      <c r="A2" s="291" t="s">
        <v>204</v>
      </c>
      <c r="B2" s="291"/>
      <c r="C2" s="69"/>
      <c r="D2" s="70"/>
      <c r="E2" s="70"/>
      <c r="F2" s="71"/>
      <c r="G2" s="70"/>
      <c r="H2" s="70"/>
      <c r="I2" s="71"/>
      <c r="J2" s="70"/>
      <c r="K2" s="70"/>
    </row>
    <row r="3" spans="1:11" x14ac:dyDescent="0.3">
      <c r="A3" s="291" t="s">
        <v>205</v>
      </c>
      <c r="B3" s="291"/>
      <c r="C3" s="72"/>
      <c r="D3" s="70"/>
      <c r="E3" s="70"/>
      <c r="F3" s="71"/>
      <c r="G3" s="70"/>
      <c r="H3" s="70"/>
      <c r="I3" s="71"/>
      <c r="J3" s="70"/>
      <c r="K3" s="70"/>
    </row>
    <row r="4" spans="1:11" x14ac:dyDescent="0.3">
      <c r="A4" s="291" t="s">
        <v>206</v>
      </c>
      <c r="B4" s="291"/>
      <c r="C4" s="72"/>
      <c r="D4" s="73"/>
      <c r="E4" s="73"/>
      <c r="F4" s="74"/>
      <c r="G4" s="73"/>
      <c r="H4" s="73"/>
      <c r="I4" s="74"/>
      <c r="J4" s="73"/>
      <c r="K4" s="73"/>
    </row>
    <row r="5" spans="1:11" x14ac:dyDescent="0.3">
      <c r="A5" s="291" t="s">
        <v>207</v>
      </c>
      <c r="B5" s="291"/>
      <c r="C5" s="72"/>
      <c r="D5" s="73"/>
      <c r="E5" s="73"/>
      <c r="F5" s="74"/>
      <c r="G5" s="73"/>
      <c r="H5" s="73"/>
      <c r="I5" s="74"/>
      <c r="J5" s="73"/>
      <c r="K5" s="73"/>
    </row>
    <row r="6" spans="1:11" x14ac:dyDescent="0.3">
      <c r="A6" s="292" t="s">
        <v>208</v>
      </c>
      <c r="B6" s="292"/>
      <c r="C6" s="72"/>
      <c r="D6" s="73"/>
      <c r="E6" s="73"/>
      <c r="F6" s="74"/>
      <c r="G6" s="73"/>
      <c r="H6" s="73"/>
      <c r="I6" s="74"/>
      <c r="J6" s="73"/>
      <c r="K6" s="73"/>
    </row>
    <row r="7" spans="1:11" ht="60" customHeight="1" x14ac:dyDescent="0.3">
      <c r="A7" s="79" t="s">
        <v>194</v>
      </c>
      <c r="B7" s="294" t="s">
        <v>195</v>
      </c>
      <c r="C7" s="294"/>
      <c r="D7" s="80" t="s">
        <v>196</v>
      </c>
      <c r="E7" s="80" t="s">
        <v>197</v>
      </c>
      <c r="F7" s="81"/>
      <c r="G7" s="80" t="s">
        <v>198</v>
      </c>
      <c r="H7" s="80" t="s">
        <v>199</v>
      </c>
      <c r="I7" s="81"/>
      <c r="J7" s="80" t="s">
        <v>200</v>
      </c>
      <c r="K7" s="80" t="s">
        <v>201</v>
      </c>
    </row>
    <row r="8" spans="1:11" x14ac:dyDescent="0.3">
      <c r="A8" s="62"/>
      <c r="B8" s="295"/>
      <c r="C8" s="295"/>
      <c r="D8" s="63">
        <v>0</v>
      </c>
      <c r="E8" s="63">
        <v>0</v>
      </c>
      <c r="F8" s="82"/>
      <c r="G8" s="63">
        <v>0</v>
      </c>
      <c r="H8" s="63">
        <v>0</v>
      </c>
      <c r="I8" s="82"/>
      <c r="J8" s="89">
        <f t="shared" ref="J8:K23" si="0">G8-D8</f>
        <v>0</v>
      </c>
      <c r="K8" s="89">
        <f t="shared" si="0"/>
        <v>0</v>
      </c>
    </row>
    <row r="9" spans="1:11" x14ac:dyDescent="0.3">
      <c r="A9" s="64"/>
      <c r="B9" s="293"/>
      <c r="C9" s="293"/>
      <c r="D9" s="65">
        <v>0</v>
      </c>
      <c r="E9" s="65">
        <v>0</v>
      </c>
      <c r="F9" s="83"/>
      <c r="G9" s="65">
        <v>0</v>
      </c>
      <c r="H9" s="65">
        <v>0</v>
      </c>
      <c r="I9" s="83"/>
      <c r="J9" s="90">
        <f t="shared" si="0"/>
        <v>0</v>
      </c>
      <c r="K9" s="90">
        <f t="shared" si="0"/>
        <v>0</v>
      </c>
    </row>
    <row r="10" spans="1:11" x14ac:dyDescent="0.3">
      <c r="A10" s="64"/>
      <c r="B10" s="293"/>
      <c r="C10" s="293"/>
      <c r="D10" s="65">
        <v>0</v>
      </c>
      <c r="E10" s="65">
        <v>0</v>
      </c>
      <c r="F10" s="83"/>
      <c r="G10" s="65">
        <v>0</v>
      </c>
      <c r="H10" s="65">
        <v>0</v>
      </c>
      <c r="I10" s="83"/>
      <c r="J10" s="90">
        <f t="shared" si="0"/>
        <v>0</v>
      </c>
      <c r="K10" s="90">
        <f t="shared" si="0"/>
        <v>0</v>
      </c>
    </row>
    <row r="11" spans="1:11" x14ac:dyDescent="0.3">
      <c r="A11" s="64"/>
      <c r="B11" s="293"/>
      <c r="C11" s="293"/>
      <c r="D11" s="65">
        <v>0</v>
      </c>
      <c r="E11" s="65">
        <v>0</v>
      </c>
      <c r="F11" s="83"/>
      <c r="G11" s="65">
        <v>0</v>
      </c>
      <c r="H11" s="65">
        <v>0</v>
      </c>
      <c r="I11" s="83"/>
      <c r="J11" s="90">
        <f t="shared" si="0"/>
        <v>0</v>
      </c>
      <c r="K11" s="90">
        <f t="shared" si="0"/>
        <v>0</v>
      </c>
    </row>
    <row r="12" spans="1:11" x14ac:dyDescent="0.3">
      <c r="A12" s="64"/>
      <c r="B12" s="293"/>
      <c r="C12" s="293"/>
      <c r="D12" s="65">
        <v>0</v>
      </c>
      <c r="E12" s="65">
        <v>0</v>
      </c>
      <c r="F12" s="83"/>
      <c r="G12" s="65">
        <v>0</v>
      </c>
      <c r="H12" s="65">
        <v>0</v>
      </c>
      <c r="I12" s="83"/>
      <c r="J12" s="90">
        <f t="shared" si="0"/>
        <v>0</v>
      </c>
      <c r="K12" s="90">
        <f t="shared" si="0"/>
        <v>0</v>
      </c>
    </row>
    <row r="13" spans="1:11" x14ac:dyDescent="0.3">
      <c r="A13" s="64"/>
      <c r="B13" s="293"/>
      <c r="C13" s="293"/>
      <c r="D13" s="65">
        <v>0</v>
      </c>
      <c r="E13" s="65">
        <v>0</v>
      </c>
      <c r="F13" s="83"/>
      <c r="G13" s="65">
        <v>0</v>
      </c>
      <c r="H13" s="65">
        <v>0</v>
      </c>
      <c r="I13" s="83"/>
      <c r="J13" s="90">
        <f t="shared" si="0"/>
        <v>0</v>
      </c>
      <c r="K13" s="90">
        <f t="shared" si="0"/>
        <v>0</v>
      </c>
    </row>
    <row r="14" spans="1:11" x14ac:dyDescent="0.3">
      <c r="A14" s="64"/>
      <c r="B14" s="293"/>
      <c r="C14" s="293"/>
      <c r="D14" s="65">
        <v>0</v>
      </c>
      <c r="E14" s="65">
        <v>0</v>
      </c>
      <c r="F14" s="83"/>
      <c r="G14" s="65">
        <v>0</v>
      </c>
      <c r="H14" s="65">
        <v>0</v>
      </c>
      <c r="I14" s="83"/>
      <c r="J14" s="90">
        <f t="shared" si="0"/>
        <v>0</v>
      </c>
      <c r="K14" s="90">
        <f t="shared" si="0"/>
        <v>0</v>
      </c>
    </row>
    <row r="15" spans="1:11" x14ac:dyDescent="0.3">
      <c r="A15" s="64"/>
      <c r="B15" s="293"/>
      <c r="C15" s="293"/>
      <c r="D15" s="65">
        <v>0</v>
      </c>
      <c r="E15" s="65">
        <v>0</v>
      </c>
      <c r="F15" s="83"/>
      <c r="G15" s="65">
        <v>0</v>
      </c>
      <c r="H15" s="65">
        <v>0</v>
      </c>
      <c r="I15" s="83"/>
      <c r="J15" s="90">
        <f t="shared" si="0"/>
        <v>0</v>
      </c>
      <c r="K15" s="90">
        <f t="shared" si="0"/>
        <v>0</v>
      </c>
    </row>
    <row r="16" spans="1:11" x14ac:dyDescent="0.3">
      <c r="A16" s="64"/>
      <c r="B16" s="293"/>
      <c r="C16" s="293"/>
      <c r="D16" s="65">
        <v>0</v>
      </c>
      <c r="E16" s="65">
        <v>0</v>
      </c>
      <c r="F16" s="83"/>
      <c r="G16" s="65">
        <v>0</v>
      </c>
      <c r="H16" s="65">
        <v>0</v>
      </c>
      <c r="I16" s="83"/>
      <c r="J16" s="90">
        <f t="shared" si="0"/>
        <v>0</v>
      </c>
      <c r="K16" s="90">
        <f t="shared" si="0"/>
        <v>0</v>
      </c>
    </row>
    <row r="17" spans="1:11" x14ac:dyDescent="0.3">
      <c r="A17" s="64"/>
      <c r="B17" s="293"/>
      <c r="C17" s="293"/>
      <c r="D17" s="65">
        <v>0</v>
      </c>
      <c r="E17" s="65">
        <v>0</v>
      </c>
      <c r="F17" s="83"/>
      <c r="G17" s="65">
        <v>0</v>
      </c>
      <c r="H17" s="65">
        <v>0</v>
      </c>
      <c r="I17" s="83"/>
      <c r="J17" s="90">
        <f t="shared" si="0"/>
        <v>0</v>
      </c>
      <c r="K17" s="90">
        <f t="shared" si="0"/>
        <v>0</v>
      </c>
    </row>
    <row r="18" spans="1:11" x14ac:dyDescent="0.3">
      <c r="A18" s="64"/>
      <c r="B18" s="293"/>
      <c r="C18" s="293"/>
      <c r="D18" s="65">
        <v>0</v>
      </c>
      <c r="E18" s="65">
        <v>0</v>
      </c>
      <c r="F18" s="83"/>
      <c r="G18" s="65">
        <v>0</v>
      </c>
      <c r="H18" s="65">
        <v>0</v>
      </c>
      <c r="I18" s="83"/>
      <c r="J18" s="90">
        <f t="shared" si="0"/>
        <v>0</v>
      </c>
      <c r="K18" s="90">
        <f t="shared" si="0"/>
        <v>0</v>
      </c>
    </row>
    <row r="19" spans="1:11" x14ac:dyDescent="0.3">
      <c r="A19" s="64"/>
      <c r="B19" s="293"/>
      <c r="C19" s="293"/>
      <c r="D19" s="65">
        <v>0</v>
      </c>
      <c r="E19" s="65">
        <v>0</v>
      </c>
      <c r="F19" s="83"/>
      <c r="G19" s="65">
        <v>0</v>
      </c>
      <c r="H19" s="65">
        <v>0</v>
      </c>
      <c r="I19" s="83"/>
      <c r="J19" s="90">
        <f t="shared" si="0"/>
        <v>0</v>
      </c>
      <c r="K19" s="90">
        <f t="shared" si="0"/>
        <v>0</v>
      </c>
    </row>
    <row r="20" spans="1:11" x14ac:dyDescent="0.3">
      <c r="A20" s="64"/>
      <c r="B20" s="293"/>
      <c r="C20" s="293"/>
      <c r="D20" s="65">
        <v>0</v>
      </c>
      <c r="E20" s="65">
        <v>0</v>
      </c>
      <c r="F20" s="83"/>
      <c r="G20" s="65">
        <v>0</v>
      </c>
      <c r="H20" s="65">
        <v>0</v>
      </c>
      <c r="I20" s="83"/>
      <c r="J20" s="90">
        <f t="shared" si="0"/>
        <v>0</v>
      </c>
      <c r="K20" s="90">
        <f t="shared" si="0"/>
        <v>0</v>
      </c>
    </row>
    <row r="21" spans="1:11" x14ac:dyDescent="0.3">
      <c r="A21" s="64"/>
      <c r="B21" s="293"/>
      <c r="C21" s="293"/>
      <c r="D21" s="65">
        <v>0</v>
      </c>
      <c r="E21" s="65">
        <v>0</v>
      </c>
      <c r="F21" s="83"/>
      <c r="G21" s="65">
        <v>0</v>
      </c>
      <c r="H21" s="65">
        <v>0</v>
      </c>
      <c r="I21" s="83"/>
      <c r="J21" s="90">
        <f t="shared" si="0"/>
        <v>0</v>
      </c>
      <c r="K21" s="90">
        <f t="shared" si="0"/>
        <v>0</v>
      </c>
    </row>
    <row r="22" spans="1:11" x14ac:dyDescent="0.3">
      <c r="A22" s="64"/>
      <c r="B22" s="293"/>
      <c r="C22" s="293"/>
      <c r="D22" s="65">
        <v>0</v>
      </c>
      <c r="E22" s="65">
        <v>0</v>
      </c>
      <c r="F22" s="83"/>
      <c r="G22" s="65">
        <v>0</v>
      </c>
      <c r="H22" s="65">
        <v>0</v>
      </c>
      <c r="I22" s="83"/>
      <c r="J22" s="90">
        <f>G22-D22</f>
        <v>0</v>
      </c>
      <c r="K22" s="90">
        <f t="shared" si="0"/>
        <v>0</v>
      </c>
    </row>
    <row r="23" spans="1:11" x14ac:dyDescent="0.3">
      <c r="A23" s="64"/>
      <c r="B23" s="293"/>
      <c r="C23" s="293"/>
      <c r="D23" s="65">
        <v>0</v>
      </c>
      <c r="E23" s="65">
        <v>0</v>
      </c>
      <c r="F23" s="83"/>
      <c r="G23" s="65">
        <v>0</v>
      </c>
      <c r="H23" s="65">
        <v>0</v>
      </c>
      <c r="I23" s="83"/>
      <c r="J23" s="90">
        <f t="shared" si="0"/>
        <v>0</v>
      </c>
      <c r="K23" s="90">
        <f t="shared" si="0"/>
        <v>0</v>
      </c>
    </row>
    <row r="24" spans="1:11" x14ac:dyDescent="0.3">
      <c r="A24" s="64"/>
      <c r="B24" s="293"/>
      <c r="C24" s="293"/>
      <c r="D24" s="65">
        <v>0</v>
      </c>
      <c r="E24" s="65">
        <v>0</v>
      </c>
      <c r="F24" s="83"/>
      <c r="G24" s="65">
        <v>0</v>
      </c>
      <c r="H24" s="65">
        <v>0</v>
      </c>
      <c r="I24" s="83"/>
      <c r="J24" s="90">
        <f t="shared" ref="J24:K37" si="1">G24-D24</f>
        <v>0</v>
      </c>
      <c r="K24" s="90">
        <f t="shared" si="1"/>
        <v>0</v>
      </c>
    </row>
    <row r="25" spans="1:11" x14ac:dyDescent="0.3">
      <c r="A25" s="64"/>
      <c r="B25" s="293"/>
      <c r="C25" s="293"/>
      <c r="D25" s="65">
        <v>0</v>
      </c>
      <c r="E25" s="65">
        <v>0</v>
      </c>
      <c r="F25" s="83"/>
      <c r="G25" s="65">
        <v>0</v>
      </c>
      <c r="H25" s="65">
        <v>0</v>
      </c>
      <c r="I25" s="83"/>
      <c r="J25" s="90">
        <f t="shared" si="1"/>
        <v>0</v>
      </c>
      <c r="K25" s="90">
        <f t="shared" si="1"/>
        <v>0</v>
      </c>
    </row>
    <row r="26" spans="1:11" x14ac:dyDescent="0.3">
      <c r="A26" s="64"/>
      <c r="B26" s="293"/>
      <c r="C26" s="293"/>
      <c r="D26" s="65">
        <v>0</v>
      </c>
      <c r="E26" s="65">
        <v>0</v>
      </c>
      <c r="F26" s="83"/>
      <c r="G26" s="65">
        <v>0</v>
      </c>
      <c r="H26" s="65">
        <v>0</v>
      </c>
      <c r="I26" s="83"/>
      <c r="J26" s="90">
        <f t="shared" si="1"/>
        <v>0</v>
      </c>
      <c r="K26" s="90">
        <f t="shared" si="1"/>
        <v>0</v>
      </c>
    </row>
    <row r="27" spans="1:11" x14ac:dyDescent="0.3">
      <c r="A27" s="64"/>
      <c r="B27" s="293"/>
      <c r="C27" s="293"/>
      <c r="D27" s="65">
        <v>0</v>
      </c>
      <c r="E27" s="65">
        <v>0</v>
      </c>
      <c r="F27" s="83"/>
      <c r="G27" s="65">
        <v>0</v>
      </c>
      <c r="H27" s="65">
        <v>0</v>
      </c>
      <c r="I27" s="83"/>
      <c r="J27" s="90">
        <f t="shared" si="1"/>
        <v>0</v>
      </c>
      <c r="K27" s="90">
        <f t="shared" si="1"/>
        <v>0</v>
      </c>
    </row>
    <row r="28" spans="1:11" x14ac:dyDescent="0.3">
      <c r="A28" s="64"/>
      <c r="B28" s="293"/>
      <c r="C28" s="293"/>
      <c r="D28" s="65">
        <v>0</v>
      </c>
      <c r="E28" s="65">
        <v>0</v>
      </c>
      <c r="F28" s="83"/>
      <c r="G28" s="65">
        <v>0</v>
      </c>
      <c r="H28" s="65">
        <v>0</v>
      </c>
      <c r="I28" s="83"/>
      <c r="J28" s="90">
        <f t="shared" si="1"/>
        <v>0</v>
      </c>
      <c r="K28" s="90">
        <f t="shared" si="1"/>
        <v>0</v>
      </c>
    </row>
    <row r="29" spans="1:11" x14ac:dyDescent="0.3">
      <c r="A29" s="64"/>
      <c r="B29" s="293"/>
      <c r="C29" s="293"/>
      <c r="D29" s="65">
        <v>0</v>
      </c>
      <c r="E29" s="65">
        <v>0</v>
      </c>
      <c r="F29" s="83"/>
      <c r="G29" s="65">
        <v>0</v>
      </c>
      <c r="H29" s="65">
        <v>0</v>
      </c>
      <c r="I29" s="83"/>
      <c r="J29" s="90">
        <f t="shared" si="1"/>
        <v>0</v>
      </c>
      <c r="K29" s="90">
        <f t="shared" si="1"/>
        <v>0</v>
      </c>
    </row>
    <row r="30" spans="1:11" x14ac:dyDescent="0.3">
      <c r="A30" s="64"/>
      <c r="B30" s="293"/>
      <c r="C30" s="293"/>
      <c r="D30" s="65">
        <v>0</v>
      </c>
      <c r="E30" s="65">
        <v>0</v>
      </c>
      <c r="F30" s="83"/>
      <c r="G30" s="65">
        <v>0</v>
      </c>
      <c r="H30" s="65">
        <v>0</v>
      </c>
      <c r="I30" s="83"/>
      <c r="J30" s="90">
        <f t="shared" si="1"/>
        <v>0</v>
      </c>
      <c r="K30" s="90">
        <f t="shared" si="1"/>
        <v>0</v>
      </c>
    </row>
    <row r="31" spans="1:11" x14ac:dyDescent="0.3">
      <c r="A31" s="64"/>
      <c r="B31" s="293"/>
      <c r="C31" s="293"/>
      <c r="D31" s="65">
        <v>0</v>
      </c>
      <c r="E31" s="65">
        <v>0</v>
      </c>
      <c r="F31" s="83"/>
      <c r="G31" s="65">
        <v>0</v>
      </c>
      <c r="H31" s="65">
        <v>0</v>
      </c>
      <c r="I31" s="83"/>
      <c r="J31" s="90">
        <f t="shared" si="1"/>
        <v>0</v>
      </c>
      <c r="K31" s="90">
        <f t="shared" si="1"/>
        <v>0</v>
      </c>
    </row>
    <row r="32" spans="1:11" x14ac:dyDescent="0.3">
      <c r="A32" s="64"/>
      <c r="B32" s="293"/>
      <c r="C32" s="293"/>
      <c r="D32" s="65">
        <v>0</v>
      </c>
      <c r="E32" s="65">
        <v>0</v>
      </c>
      <c r="F32" s="83"/>
      <c r="G32" s="65">
        <v>0</v>
      </c>
      <c r="H32" s="65">
        <v>0</v>
      </c>
      <c r="I32" s="83"/>
      <c r="J32" s="90">
        <f t="shared" si="1"/>
        <v>0</v>
      </c>
      <c r="K32" s="90">
        <f t="shared" si="1"/>
        <v>0</v>
      </c>
    </row>
    <row r="33" spans="1:11" x14ac:dyDescent="0.3">
      <c r="A33" s="64"/>
      <c r="B33" s="293"/>
      <c r="C33" s="293"/>
      <c r="D33" s="65">
        <v>0</v>
      </c>
      <c r="E33" s="65">
        <v>0</v>
      </c>
      <c r="F33" s="83"/>
      <c r="G33" s="65">
        <v>0</v>
      </c>
      <c r="H33" s="65">
        <v>0</v>
      </c>
      <c r="I33" s="83"/>
      <c r="J33" s="90">
        <f t="shared" si="1"/>
        <v>0</v>
      </c>
      <c r="K33" s="90">
        <f t="shared" si="1"/>
        <v>0</v>
      </c>
    </row>
    <row r="34" spans="1:11" x14ac:dyDescent="0.3">
      <c r="A34" s="64"/>
      <c r="B34" s="293"/>
      <c r="C34" s="293"/>
      <c r="D34" s="65">
        <v>0</v>
      </c>
      <c r="E34" s="65">
        <v>0</v>
      </c>
      <c r="F34" s="83"/>
      <c r="G34" s="65">
        <v>0</v>
      </c>
      <c r="H34" s="65">
        <v>0</v>
      </c>
      <c r="I34" s="83"/>
      <c r="J34" s="90">
        <f t="shared" si="1"/>
        <v>0</v>
      </c>
      <c r="K34" s="90">
        <f t="shared" si="1"/>
        <v>0</v>
      </c>
    </row>
    <row r="35" spans="1:11" x14ac:dyDescent="0.3">
      <c r="A35" s="64"/>
      <c r="B35" s="293"/>
      <c r="C35" s="293"/>
      <c r="D35" s="65">
        <v>0</v>
      </c>
      <c r="E35" s="65">
        <v>0</v>
      </c>
      <c r="F35" s="83"/>
      <c r="G35" s="65">
        <v>0</v>
      </c>
      <c r="H35" s="65">
        <v>0</v>
      </c>
      <c r="I35" s="83"/>
      <c r="J35" s="90">
        <f t="shared" si="1"/>
        <v>0</v>
      </c>
      <c r="K35" s="90">
        <f t="shared" si="1"/>
        <v>0</v>
      </c>
    </row>
    <row r="36" spans="1:11" x14ac:dyDescent="0.3">
      <c r="A36" s="64"/>
      <c r="B36" s="293"/>
      <c r="C36" s="293"/>
      <c r="D36" s="65">
        <v>0</v>
      </c>
      <c r="E36" s="65">
        <v>0</v>
      </c>
      <c r="F36" s="83"/>
      <c r="G36" s="65">
        <v>0</v>
      </c>
      <c r="H36" s="65">
        <v>0</v>
      </c>
      <c r="I36" s="83"/>
      <c r="J36" s="90">
        <f t="shared" si="1"/>
        <v>0</v>
      </c>
      <c r="K36" s="90">
        <f t="shared" si="1"/>
        <v>0</v>
      </c>
    </row>
    <row r="37" spans="1:11" x14ac:dyDescent="0.3">
      <c r="A37" s="66"/>
      <c r="B37" s="290"/>
      <c r="C37" s="290"/>
      <c r="D37" s="67">
        <v>0</v>
      </c>
      <c r="E37" s="67">
        <v>0</v>
      </c>
      <c r="F37" s="84"/>
      <c r="G37" s="67">
        <v>0</v>
      </c>
      <c r="H37" s="67">
        <v>0</v>
      </c>
      <c r="I37" s="84"/>
      <c r="J37" s="91">
        <f t="shared" si="1"/>
        <v>0</v>
      </c>
      <c r="K37" s="91">
        <f t="shared" si="1"/>
        <v>0</v>
      </c>
    </row>
    <row r="38" spans="1:11" x14ac:dyDescent="0.3">
      <c r="A38" s="86"/>
      <c r="B38" s="86"/>
      <c r="C38" s="87" t="s">
        <v>202</v>
      </c>
      <c r="D38" s="93">
        <f>SUM(D8:D37)</f>
        <v>0</v>
      </c>
      <c r="E38" s="94">
        <f>SUM(E8:E37)</f>
        <v>0</v>
      </c>
      <c r="F38" s="85"/>
      <c r="G38" s="93">
        <f>SUM(G8:G37)</f>
        <v>0</v>
      </c>
      <c r="H38" s="94">
        <f>SUM(H8:H37)</f>
        <v>0</v>
      </c>
      <c r="I38" s="88"/>
      <c r="J38" s="92">
        <f>G38-D38</f>
        <v>0</v>
      </c>
      <c r="K38" s="92">
        <f>H38-E38</f>
        <v>0</v>
      </c>
    </row>
  </sheetData>
  <sheetProtection algorithmName="SHA-512" hashValue="+445PN+GJAl+hKnZd23Aos5AiXeMaMpGwvPwWhg5eqjUJKzw3hl5xZgU1L2+bQN7xqYR5U04Qj/nuFzyBKmV6g==" saltValue="bXuDqzkemwvKJa43tcmPYA==" spinCount="100000" sheet="1" objects="1" scenarios="1"/>
  <mergeCells count="36">
    <mergeCell ref="B18:C18"/>
    <mergeCell ref="B7:C7"/>
    <mergeCell ref="B8:C8"/>
    <mergeCell ref="B9:C9"/>
    <mergeCell ref="B10:C10"/>
    <mergeCell ref="B11:C11"/>
    <mergeCell ref="B12:C12"/>
    <mergeCell ref="B13:C13"/>
    <mergeCell ref="B14:C14"/>
    <mergeCell ref="B15:C15"/>
    <mergeCell ref="B16:C16"/>
    <mergeCell ref="B17:C17"/>
    <mergeCell ref="B29:C29"/>
    <mergeCell ref="B30:C30"/>
    <mergeCell ref="B19:C19"/>
    <mergeCell ref="B20:C20"/>
    <mergeCell ref="B21:C21"/>
    <mergeCell ref="B22:C22"/>
    <mergeCell ref="B23:C23"/>
    <mergeCell ref="B24:C24"/>
    <mergeCell ref="B37:C37"/>
    <mergeCell ref="A2:B2"/>
    <mergeCell ref="A3:B3"/>
    <mergeCell ref="A4:B4"/>
    <mergeCell ref="A5:B5"/>
    <mergeCell ref="A6:B6"/>
    <mergeCell ref="B31:C31"/>
    <mergeCell ref="B32:C32"/>
    <mergeCell ref="B33:C33"/>
    <mergeCell ref="B34:C34"/>
    <mergeCell ref="B35:C35"/>
    <mergeCell ref="B36:C36"/>
    <mergeCell ref="B25:C25"/>
    <mergeCell ref="B26:C26"/>
    <mergeCell ref="B27:C27"/>
    <mergeCell ref="B28:C28"/>
  </mergeCells>
  <pageMargins left="0.45" right="0.45" top="0.5" bottom="0.5" header="0.3" footer="0.3"/>
  <pageSetup scale="58"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E96FB-E7DB-407E-984C-47604F8FF170}">
  <sheetPr>
    <tabColor theme="4" tint="0.79998168889431442"/>
  </sheetPr>
  <dimension ref="A1:AS118"/>
  <sheetViews>
    <sheetView topLeftCell="A12" workbookViewId="0">
      <selection activeCell="C52" sqref="C52"/>
    </sheetView>
  </sheetViews>
  <sheetFormatPr defaultColWidth="9" defaultRowHeight="15" x14ac:dyDescent="0.25"/>
  <cols>
    <col min="1" max="1" width="4.375" style="3" customWidth="1"/>
    <col min="2" max="2" width="43" style="4" customWidth="1"/>
    <col min="3" max="5" width="22.125" style="20" customWidth="1"/>
    <col min="6" max="6" width="45.125" style="21" customWidth="1"/>
    <col min="7" max="16384" width="9" style="3"/>
  </cols>
  <sheetData>
    <row r="1" spans="1:45" ht="15" customHeight="1" x14ac:dyDescent="0.25">
      <c r="A1" s="309" t="s">
        <v>212</v>
      </c>
      <c r="B1" s="310"/>
      <c r="C1" s="109"/>
      <c r="D1" s="110"/>
      <c r="E1" s="110"/>
      <c r="F1" s="313" t="s">
        <v>249</v>
      </c>
    </row>
    <row r="2" spans="1:45" ht="15" customHeight="1" x14ac:dyDescent="0.25">
      <c r="A2" s="311"/>
      <c r="B2" s="312"/>
      <c r="C2" s="100"/>
      <c r="D2" s="101"/>
      <c r="E2" s="101"/>
      <c r="F2" s="314"/>
    </row>
    <row r="3" spans="1:45" ht="15.75" customHeight="1" x14ac:dyDescent="0.25">
      <c r="A3" s="311"/>
      <c r="B3" s="312"/>
      <c r="C3" s="98"/>
      <c r="D3" s="99"/>
      <c r="E3" s="99"/>
      <c r="F3" s="314"/>
    </row>
    <row r="4" spans="1:45" ht="15" customHeight="1" x14ac:dyDescent="0.25">
      <c r="A4" s="111"/>
      <c r="B4" s="106" t="s">
        <v>80</v>
      </c>
      <c r="C4" s="102" t="s">
        <v>23</v>
      </c>
      <c r="D4" s="103" t="s">
        <v>24</v>
      </c>
      <c r="E4" s="103" t="s">
        <v>26</v>
      </c>
      <c r="F4" s="314"/>
    </row>
    <row r="5" spans="1:45" ht="15" customHeight="1" x14ac:dyDescent="0.25">
      <c r="A5" s="111"/>
      <c r="B5" s="4" t="s">
        <v>84</v>
      </c>
      <c r="C5" s="102" t="s">
        <v>222</v>
      </c>
      <c r="D5" s="103" t="s">
        <v>227</v>
      </c>
      <c r="E5" s="103" t="s">
        <v>221</v>
      </c>
      <c r="F5" s="314"/>
    </row>
    <row r="6" spans="1:45" ht="15" customHeight="1" x14ac:dyDescent="0.25">
      <c r="A6" s="113"/>
      <c r="B6" s="107" t="s">
        <v>77</v>
      </c>
      <c r="C6" s="104" t="s">
        <v>223</v>
      </c>
      <c r="D6" s="105" t="s">
        <v>225</v>
      </c>
      <c r="E6" s="140" t="s">
        <v>224</v>
      </c>
      <c r="F6" s="315"/>
    </row>
    <row r="7" spans="1:45" s="8" customFormat="1" x14ac:dyDescent="0.25">
      <c r="A7" s="316" t="s">
        <v>1</v>
      </c>
      <c r="B7" s="317"/>
      <c r="C7" s="121"/>
      <c r="D7" s="122"/>
      <c r="E7" s="123"/>
      <c r="F7" s="142" t="s">
        <v>16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111"/>
      <c r="B8" s="40" t="s">
        <v>85</v>
      </c>
      <c r="C8" s="9">
        <v>0</v>
      </c>
      <c r="D8" s="10">
        <v>0</v>
      </c>
      <c r="E8" s="30">
        <f t="shared" ref="E8:E25" si="0">D8-C8</f>
        <v>0</v>
      </c>
      <c r="F8" s="124"/>
    </row>
    <row r="9" spans="1:45" s="11" customFormat="1" x14ac:dyDescent="0.25">
      <c r="A9" s="111"/>
      <c r="B9" s="36" t="s">
        <v>12</v>
      </c>
      <c r="C9" s="28">
        <f>C8</f>
        <v>0</v>
      </c>
      <c r="D9" s="29">
        <f>SUM(D8:D8)</f>
        <v>0</v>
      </c>
      <c r="E9" s="30">
        <f t="shared" si="0"/>
        <v>0</v>
      </c>
      <c r="F9" s="124"/>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111"/>
      <c r="B10" s="40" t="s">
        <v>11</v>
      </c>
      <c r="C10" s="9">
        <v>0</v>
      </c>
      <c r="D10" s="10">
        <v>0</v>
      </c>
      <c r="E10" s="30">
        <f t="shared" si="0"/>
        <v>0</v>
      </c>
      <c r="F10" s="124"/>
    </row>
    <row r="11" spans="1:45" s="11" customFormat="1" x14ac:dyDescent="0.25">
      <c r="A11" s="111"/>
      <c r="B11" s="36" t="s">
        <v>13</v>
      </c>
      <c r="C11" s="28">
        <f>C9+C10</f>
        <v>0</v>
      </c>
      <c r="D11" s="29">
        <f>SUM(D9:D10)</f>
        <v>0</v>
      </c>
      <c r="E11" s="30">
        <f t="shared" si="0"/>
        <v>0</v>
      </c>
      <c r="F11" s="124"/>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318" t="s">
        <v>0</v>
      </c>
      <c r="B12" s="319"/>
      <c r="C12" s="12"/>
      <c r="D12" s="13"/>
      <c r="E12" s="14"/>
      <c r="F12" s="126"/>
    </row>
    <row r="13" spans="1:45" x14ac:dyDescent="0.25">
      <c r="A13" s="111"/>
      <c r="B13" s="40" t="s">
        <v>2</v>
      </c>
      <c r="C13" s="9">
        <v>0</v>
      </c>
      <c r="D13" s="10">
        <v>0</v>
      </c>
      <c r="E13" s="30">
        <f t="shared" si="0"/>
        <v>0</v>
      </c>
      <c r="F13" s="124"/>
    </row>
    <row r="14" spans="1:45" x14ac:dyDescent="0.25">
      <c r="A14" s="111"/>
      <c r="B14" s="40" t="s">
        <v>14</v>
      </c>
      <c r="C14" s="9">
        <v>0</v>
      </c>
      <c r="D14" s="10">
        <v>0</v>
      </c>
      <c r="E14" s="30">
        <f t="shared" si="0"/>
        <v>0</v>
      </c>
      <c r="F14" s="124"/>
    </row>
    <row r="15" spans="1:45" x14ac:dyDescent="0.25">
      <c r="A15" s="111"/>
      <c r="B15" s="40" t="s">
        <v>3</v>
      </c>
      <c r="C15" s="9">
        <v>0</v>
      </c>
      <c r="D15" s="10">
        <v>0</v>
      </c>
      <c r="E15" s="30">
        <f>D15-C15</f>
        <v>0</v>
      </c>
      <c r="F15" s="124"/>
    </row>
    <row r="16" spans="1:45" x14ac:dyDescent="0.25">
      <c r="A16" s="111"/>
      <c r="B16" s="40" t="s">
        <v>138</v>
      </c>
      <c r="C16" s="9">
        <v>0</v>
      </c>
      <c r="D16" s="10">
        <v>0</v>
      </c>
      <c r="E16" s="30">
        <f>D16-C16</f>
        <v>0</v>
      </c>
      <c r="F16" s="124"/>
    </row>
    <row r="17" spans="1:45" x14ac:dyDescent="0.25">
      <c r="A17" s="111"/>
      <c r="B17" s="40" t="s">
        <v>5</v>
      </c>
      <c r="C17" s="9">
        <v>0</v>
      </c>
      <c r="D17" s="10">
        <v>0</v>
      </c>
      <c r="E17" s="30">
        <f t="shared" si="0"/>
        <v>0</v>
      </c>
      <c r="F17" s="124"/>
    </row>
    <row r="18" spans="1:45" x14ac:dyDescent="0.25">
      <c r="A18" s="111"/>
      <c r="B18" s="40" t="s">
        <v>6</v>
      </c>
      <c r="C18" s="9">
        <v>0</v>
      </c>
      <c r="D18" s="10">
        <v>0</v>
      </c>
      <c r="E18" s="30">
        <f t="shared" si="0"/>
        <v>0</v>
      </c>
      <c r="F18" s="124"/>
    </row>
    <row r="19" spans="1:45" x14ac:dyDescent="0.25">
      <c r="A19" s="111"/>
      <c r="B19" s="40" t="s">
        <v>7</v>
      </c>
      <c r="C19" s="9">
        <v>0</v>
      </c>
      <c r="D19" s="10">
        <v>0</v>
      </c>
      <c r="E19" s="30">
        <f>D19-C19</f>
        <v>0</v>
      </c>
      <c r="F19" s="124"/>
    </row>
    <row r="20" spans="1:45" x14ac:dyDescent="0.25">
      <c r="A20" s="111"/>
      <c r="B20" s="40" t="s">
        <v>8</v>
      </c>
      <c r="C20" s="9">
        <v>0</v>
      </c>
      <c r="D20" s="10">
        <v>0</v>
      </c>
      <c r="E20" s="30">
        <f t="shared" si="0"/>
        <v>0</v>
      </c>
      <c r="F20" s="127"/>
    </row>
    <row r="21" spans="1:45" x14ac:dyDescent="0.25">
      <c r="A21" s="111"/>
      <c r="B21" s="40" t="s">
        <v>27</v>
      </c>
      <c r="C21" s="9">
        <v>0</v>
      </c>
      <c r="D21" s="10">
        <v>0</v>
      </c>
      <c r="E21" s="30">
        <f>D21-C21</f>
        <v>0</v>
      </c>
      <c r="F21" s="127"/>
    </row>
    <row r="22" spans="1:45" x14ac:dyDescent="0.25">
      <c r="A22" s="111"/>
      <c r="B22" s="40" t="s">
        <v>28</v>
      </c>
      <c r="C22" s="9">
        <v>0</v>
      </c>
      <c r="D22" s="10">
        <v>0</v>
      </c>
      <c r="E22" s="30">
        <f>D22-C22</f>
        <v>0</v>
      </c>
      <c r="F22" s="127"/>
    </row>
    <row r="23" spans="1:45" x14ac:dyDescent="0.25">
      <c r="A23" s="111"/>
      <c r="B23" s="40" t="s">
        <v>25</v>
      </c>
      <c r="C23" s="9">
        <v>0</v>
      </c>
      <c r="D23" s="10">
        <v>0</v>
      </c>
      <c r="E23" s="30">
        <f>D23-C23</f>
        <v>0</v>
      </c>
      <c r="F23" s="230" t="s">
        <v>211</v>
      </c>
    </row>
    <row r="24" spans="1:45" x14ac:dyDescent="0.25">
      <c r="A24" s="111"/>
      <c r="B24" s="36" t="s">
        <v>78</v>
      </c>
      <c r="C24" s="28">
        <f>-C13-C14-C15-C16-C17-C18-C19-C20-C21-C22-C23</f>
        <v>0</v>
      </c>
      <c r="D24" s="29">
        <f>-D13-D14-D15-D16-D17-D18-D19-D20-D21-D22-D23</f>
        <v>0</v>
      </c>
      <c r="E24" s="30">
        <f>D24-C24</f>
        <v>0</v>
      </c>
      <c r="F24" s="127"/>
    </row>
    <row r="25" spans="1:45" s="11" customFormat="1" x14ac:dyDescent="0.25">
      <c r="A25" s="111"/>
      <c r="B25" s="36" t="s">
        <v>9</v>
      </c>
      <c r="C25" s="28">
        <f>+C9+C10-C13-C14-C15-C16-C17-C18-C19-C20-C21-C22-C23</f>
        <v>0</v>
      </c>
      <c r="D25" s="29">
        <f>+D9+D10-D13-D14-D15-D16-D17-D18-D19-D20-D21-D22-D23</f>
        <v>0</v>
      </c>
      <c r="E25" s="30">
        <f t="shared" si="0"/>
        <v>0</v>
      </c>
      <c r="F25" s="124"/>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318" t="s">
        <v>10</v>
      </c>
      <c r="B26" s="319"/>
      <c r="C26" s="12"/>
      <c r="D26" s="13"/>
      <c r="E26" s="14"/>
      <c r="F26" s="126"/>
    </row>
    <row r="27" spans="1:45" x14ac:dyDescent="0.25">
      <c r="A27" s="111"/>
      <c r="B27" s="40" t="s">
        <v>82</v>
      </c>
      <c r="C27" s="28">
        <f>C25*3.07%</f>
        <v>0</v>
      </c>
      <c r="D27" s="29">
        <f>D25*3.07%</f>
        <v>0</v>
      </c>
      <c r="E27" s="30">
        <f>ROUND(D27-C27,2)</f>
        <v>0</v>
      </c>
      <c r="F27" s="128"/>
    </row>
    <row r="28" spans="1:45" x14ac:dyDescent="0.25">
      <c r="A28" s="111"/>
      <c r="B28" s="40" t="s">
        <v>83</v>
      </c>
      <c r="C28" s="9">
        <v>0</v>
      </c>
      <c r="D28" s="10">
        <v>0</v>
      </c>
      <c r="E28" s="30">
        <f>ROUND(D28-C28,2)</f>
        <v>0</v>
      </c>
      <c r="F28" s="129"/>
    </row>
    <row r="29" spans="1:45" x14ac:dyDescent="0.25">
      <c r="A29" s="111"/>
      <c r="B29" s="40" t="s">
        <v>133</v>
      </c>
      <c r="C29" s="9">
        <v>0</v>
      </c>
      <c r="D29" s="10">
        <v>0</v>
      </c>
      <c r="E29" s="30">
        <f>ROUND(D29-C29,2)</f>
        <v>0</v>
      </c>
      <c r="F29" s="129" t="s">
        <v>132</v>
      </c>
    </row>
    <row r="30" spans="1:45" x14ac:dyDescent="0.25">
      <c r="A30" s="111"/>
      <c r="B30" s="108"/>
      <c r="C30" s="12"/>
      <c r="D30" s="13"/>
      <c r="E30" s="14"/>
      <c r="F30" s="126"/>
    </row>
    <row r="31" spans="1:45" x14ac:dyDescent="0.25">
      <c r="A31" s="111"/>
      <c r="B31" s="40" t="s">
        <v>119</v>
      </c>
      <c r="C31" s="9">
        <v>0</v>
      </c>
      <c r="D31" s="10">
        <v>0</v>
      </c>
      <c r="E31" s="30">
        <f>ROUND(D31-C31,2)</f>
        <v>0</v>
      </c>
      <c r="F31" s="129"/>
    </row>
    <row r="32" spans="1:45" x14ac:dyDescent="0.25">
      <c r="A32" s="111"/>
      <c r="B32" s="40" t="s">
        <v>120</v>
      </c>
      <c r="C32" s="28">
        <f>C31*3.07%</f>
        <v>0</v>
      </c>
      <c r="D32" s="29">
        <f>D31*3.07%</f>
        <v>0</v>
      </c>
      <c r="E32" s="30">
        <f>ROUND(D32-C32,2)</f>
        <v>0</v>
      </c>
      <c r="F32" s="129"/>
    </row>
    <row r="33" spans="1:45" s="11" customFormat="1" x14ac:dyDescent="0.25">
      <c r="A33" s="111"/>
      <c r="B33" s="36" t="s">
        <v>128</v>
      </c>
      <c r="C33" s="28">
        <f>SUM(C27+C28+C32)</f>
        <v>0</v>
      </c>
      <c r="D33" s="29">
        <f>SUM(D27+D28+D32)</f>
        <v>0</v>
      </c>
      <c r="E33" s="30">
        <f>D33-C33</f>
        <v>0</v>
      </c>
      <c r="F33" s="129"/>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5">
      <c r="A34" s="125" t="s">
        <v>213</v>
      </c>
      <c r="B34" s="22"/>
      <c r="C34" s="15"/>
      <c r="D34" s="16"/>
      <c r="E34" s="17"/>
      <c r="F34" s="130"/>
    </row>
    <row r="35" spans="1:45" x14ac:dyDescent="0.25">
      <c r="A35" s="111"/>
      <c r="B35" s="42" t="s">
        <v>79</v>
      </c>
      <c r="C35" s="9">
        <v>0</v>
      </c>
      <c r="D35" s="10">
        <v>0</v>
      </c>
      <c r="E35" s="30">
        <f>D35-C35</f>
        <v>0</v>
      </c>
      <c r="F35" s="124"/>
    </row>
    <row r="36" spans="1:45" x14ac:dyDescent="0.25">
      <c r="A36" s="111"/>
      <c r="B36" s="42" t="s">
        <v>252</v>
      </c>
      <c r="C36" s="9">
        <v>0</v>
      </c>
      <c r="D36" s="10">
        <v>0</v>
      </c>
      <c r="E36" s="30">
        <f>D36-C36</f>
        <v>0</v>
      </c>
      <c r="F36" s="124"/>
    </row>
    <row r="37" spans="1:45" x14ac:dyDescent="0.25">
      <c r="A37" s="111"/>
      <c r="B37" s="42" t="s">
        <v>22</v>
      </c>
      <c r="C37" s="9">
        <v>0</v>
      </c>
      <c r="D37" s="10">
        <v>0</v>
      </c>
      <c r="E37" s="30">
        <f>D37-C37</f>
        <v>0</v>
      </c>
      <c r="F37" s="124"/>
    </row>
    <row r="38" spans="1:45" x14ac:dyDescent="0.25">
      <c r="A38" s="111"/>
      <c r="B38" s="43" t="s">
        <v>15</v>
      </c>
      <c r="C38" s="26">
        <v>0</v>
      </c>
      <c r="D38" s="27">
        <v>0</v>
      </c>
      <c r="E38" s="37">
        <f>D38-C38</f>
        <v>0</v>
      </c>
      <c r="F38" s="131"/>
    </row>
    <row r="39" spans="1:45" s="11" customFormat="1" ht="15.75" thickBot="1" x14ac:dyDescent="0.3">
      <c r="A39" s="111"/>
      <c r="B39" s="38" t="s">
        <v>131</v>
      </c>
      <c r="C39" s="51">
        <f>+C29+C33+C35+C36+C37+C38</f>
        <v>0</v>
      </c>
      <c r="D39" s="32">
        <f>+D29+D33+D35+D36+D37+D38</f>
        <v>0</v>
      </c>
      <c r="E39" s="32">
        <f>+E29+E33+E35+E36+E37+E38</f>
        <v>0</v>
      </c>
      <c r="F39" s="3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111"/>
      <c r="B40" s="50" t="s">
        <v>147</v>
      </c>
      <c r="C40" s="52">
        <v>0</v>
      </c>
      <c r="D40" s="54">
        <f>C40</f>
        <v>0</v>
      </c>
      <c r="E40" s="32">
        <f>C42</f>
        <v>0</v>
      </c>
      <c r="F40" s="33" t="s">
        <v>147</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111"/>
      <c r="B41" s="31" t="s">
        <v>148</v>
      </c>
      <c r="C41" s="53"/>
      <c r="D41" s="55">
        <v>0</v>
      </c>
      <c r="E41" s="54">
        <f>D41</f>
        <v>0</v>
      </c>
      <c r="F41" s="33" t="s">
        <v>148</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ht="15.75" thickBot="1" x14ac:dyDescent="0.3">
      <c r="A42" s="111"/>
      <c r="B42" s="34" t="s">
        <v>118</v>
      </c>
      <c r="C42" s="35">
        <f>+C39-C40</f>
        <v>0</v>
      </c>
      <c r="D42" s="56">
        <f>+D39-D40-D41</f>
        <v>0</v>
      </c>
      <c r="E42" s="58">
        <f>E39+E40-E41</f>
        <v>0</v>
      </c>
      <c r="F42" s="57" t="s">
        <v>149</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s="11" customFormat="1" x14ac:dyDescent="0.25">
      <c r="A43" s="111"/>
      <c r="B43" s="132"/>
      <c r="C43" s="97"/>
      <c r="D43" s="97"/>
      <c r="E43" s="97"/>
      <c r="F43" s="112"/>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5">
      <c r="A44" s="111"/>
      <c r="B44" s="307" t="s">
        <v>74</v>
      </c>
      <c r="C44" s="307"/>
      <c r="D44" s="307"/>
      <c r="E44" s="307"/>
      <c r="F44" s="308"/>
    </row>
    <row r="45" spans="1:45" x14ac:dyDescent="0.25">
      <c r="A45" s="113"/>
      <c r="B45" s="133"/>
      <c r="C45" s="134"/>
      <c r="D45" s="134"/>
      <c r="E45" s="134"/>
      <c r="F45" s="135"/>
    </row>
    <row r="46" spans="1:45" x14ac:dyDescent="0.25">
      <c r="A46" s="114" t="s">
        <v>29</v>
      </c>
      <c r="B46" s="115"/>
      <c r="C46" s="116"/>
      <c r="D46" s="117"/>
      <c r="E46" s="117"/>
      <c r="F46" s="118"/>
    </row>
    <row r="47" spans="1:45" x14ac:dyDescent="0.25">
      <c r="A47" s="119"/>
      <c r="B47" s="298" t="s">
        <v>21</v>
      </c>
      <c r="C47" s="299"/>
      <c r="D47" s="300" t="s">
        <v>18</v>
      </c>
      <c r="E47" s="301"/>
      <c r="F47" s="302"/>
    </row>
    <row r="48" spans="1:45" x14ac:dyDescent="0.25">
      <c r="A48" s="119" t="s">
        <v>19</v>
      </c>
      <c r="B48" s="45" t="s">
        <v>214</v>
      </c>
      <c r="C48" s="59">
        <v>1</v>
      </c>
      <c r="D48" s="303" t="s">
        <v>214</v>
      </c>
      <c r="E48" s="304"/>
      <c r="F48" s="231">
        <f>C48</f>
        <v>1</v>
      </c>
    </row>
    <row r="49" spans="1:6" x14ac:dyDescent="0.25">
      <c r="A49" s="119" t="s">
        <v>20</v>
      </c>
      <c r="B49" s="45" t="s">
        <v>145</v>
      </c>
      <c r="C49" s="59">
        <v>1</v>
      </c>
      <c r="D49" s="303" t="s">
        <v>145</v>
      </c>
      <c r="E49" s="304"/>
      <c r="F49" s="231">
        <f>C49</f>
        <v>1</v>
      </c>
    </row>
    <row r="50" spans="1:6" x14ac:dyDescent="0.25">
      <c r="A50" s="111"/>
      <c r="B50" s="46" t="s">
        <v>30</v>
      </c>
      <c r="C50" s="96">
        <f>+C49-C48</f>
        <v>0</v>
      </c>
      <c r="D50" s="305" t="s">
        <v>30</v>
      </c>
      <c r="E50" s="306"/>
      <c r="F50" s="232">
        <f>+F49-F48</f>
        <v>0</v>
      </c>
    </row>
    <row r="51" spans="1:6" x14ac:dyDescent="0.25">
      <c r="A51" s="111"/>
      <c r="B51" s="46" t="s">
        <v>146</v>
      </c>
      <c r="C51" s="95">
        <v>0.18</v>
      </c>
      <c r="D51" s="305" t="s">
        <v>146</v>
      </c>
      <c r="E51" s="306"/>
      <c r="F51" s="235">
        <v>0.18</v>
      </c>
    </row>
    <row r="52" spans="1:6" x14ac:dyDescent="0.25">
      <c r="A52" s="136"/>
      <c r="B52" s="120" t="s">
        <v>17</v>
      </c>
      <c r="C52" s="233">
        <f>C33*C51/365*C50</f>
        <v>0</v>
      </c>
      <c r="D52" s="296" t="s">
        <v>17</v>
      </c>
      <c r="E52" s="297"/>
      <c r="F52" s="234">
        <f>D33*F51/365*F50</f>
        <v>0</v>
      </c>
    </row>
    <row r="53" spans="1:6" x14ac:dyDescent="0.25">
      <c r="B53" s="3"/>
      <c r="C53" s="19"/>
      <c r="D53" s="19"/>
      <c r="E53" s="19"/>
      <c r="F53" s="18"/>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row r="118" spans="2:6" x14ac:dyDescent="0.25">
      <c r="B118" s="3"/>
      <c r="C118" s="1"/>
      <c r="D118" s="1"/>
      <c r="E118" s="1"/>
      <c r="F118" s="2"/>
    </row>
  </sheetData>
  <sheetProtection algorithmName="SHA-512" hashValue="ud8r+TJT+h5g9zgp9naK3Gf2X8yvhMA+YpvU1gZSS+G7DWhDrzo7Ns6J0UlfIk7lmjrY5lIj9xe3KDGG0hQNIA==" saltValue="S2pYXZ+QvZT699tEsnZHNA==" spinCount="100000" sheet="1" objects="1" scenarios="1"/>
  <protectedRanges>
    <protectedRange password="EFB0" sqref="B49" name="Range2"/>
    <protectedRange password="EFB0" sqref="B48" name="Range1"/>
  </protectedRanges>
  <mergeCells count="13">
    <mergeCell ref="B44:F44"/>
    <mergeCell ref="A1:B3"/>
    <mergeCell ref="F1:F6"/>
    <mergeCell ref="A7:B7"/>
    <mergeCell ref="A12:B12"/>
    <mergeCell ref="A26:B26"/>
    <mergeCell ref="D52:E52"/>
    <mergeCell ref="B47:C47"/>
    <mergeCell ref="D47:F47"/>
    <mergeCell ref="D48:E48"/>
    <mergeCell ref="D49:E49"/>
    <mergeCell ref="D50:E50"/>
    <mergeCell ref="D51:E5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CA44-3ADF-4932-88AB-87399299635E}">
  <sheetPr>
    <tabColor rgb="FF92D050"/>
  </sheetPr>
  <dimension ref="A1:F18"/>
  <sheetViews>
    <sheetView workbookViewId="0">
      <selection activeCell="C3" sqref="C3"/>
    </sheetView>
  </sheetViews>
  <sheetFormatPr defaultRowHeight="16.5" x14ac:dyDescent="0.3"/>
  <cols>
    <col min="1" max="1" width="24.375" customWidth="1"/>
    <col min="2" max="2" width="15.625" customWidth="1"/>
    <col min="3" max="5" width="17.875" customWidth="1"/>
    <col min="6" max="6" width="61" customWidth="1"/>
  </cols>
  <sheetData>
    <row r="1" spans="1:6" ht="17.25" thickBot="1" x14ac:dyDescent="0.35"/>
    <row r="2" spans="1:6" ht="17.25" thickBot="1" x14ac:dyDescent="0.35">
      <c r="A2" s="324" t="s">
        <v>263</v>
      </c>
      <c r="B2" s="325"/>
      <c r="C2" s="325"/>
      <c r="D2" s="325"/>
      <c r="E2" s="325"/>
      <c r="F2" s="137" t="s">
        <v>90</v>
      </c>
    </row>
    <row r="3" spans="1:6" x14ac:dyDescent="0.3">
      <c r="A3" s="344" t="s">
        <v>258</v>
      </c>
      <c r="B3" s="345"/>
      <c r="C3" s="197">
        <v>0</v>
      </c>
      <c r="D3" s="198">
        <v>0</v>
      </c>
      <c r="E3" s="215">
        <f>D3-C3</f>
        <v>0</v>
      </c>
      <c r="F3" s="237" t="s">
        <v>262</v>
      </c>
    </row>
    <row r="4" spans="1:6" x14ac:dyDescent="0.3">
      <c r="A4" s="346" t="s">
        <v>259</v>
      </c>
      <c r="B4" s="347"/>
      <c r="C4" s="212">
        <f>C3*5%</f>
        <v>0</v>
      </c>
      <c r="D4" s="213">
        <f>D3*5%</f>
        <v>0</v>
      </c>
      <c r="E4" s="213">
        <f>D4-C4</f>
        <v>0</v>
      </c>
      <c r="F4" s="201"/>
    </row>
    <row r="5" spans="1:6" x14ac:dyDescent="0.3">
      <c r="A5" s="346" t="s">
        <v>260</v>
      </c>
      <c r="B5" s="347"/>
      <c r="C5" s="202">
        <v>0</v>
      </c>
      <c r="D5" s="203">
        <v>0</v>
      </c>
      <c r="E5" s="213">
        <f>D5-C5</f>
        <v>0</v>
      </c>
      <c r="F5" s="364" t="s">
        <v>264</v>
      </c>
    </row>
    <row r="6" spans="1:6" x14ac:dyDescent="0.3">
      <c r="A6" s="346" t="s">
        <v>261</v>
      </c>
      <c r="B6" s="347"/>
      <c r="C6" s="202">
        <v>0</v>
      </c>
      <c r="D6" s="203">
        <v>0</v>
      </c>
      <c r="E6" s="213">
        <f>D6-C6</f>
        <v>0</v>
      </c>
      <c r="F6" s="201" t="s">
        <v>96</v>
      </c>
    </row>
    <row r="7" spans="1:6" ht="17.25" thickBot="1" x14ac:dyDescent="0.35">
      <c r="A7" s="339" t="s">
        <v>150</v>
      </c>
      <c r="B7" s="341"/>
      <c r="C7" s="214">
        <f>C4+C5+C6</f>
        <v>0</v>
      </c>
      <c r="D7" s="213">
        <f>D4+D5+D6</f>
        <v>0</v>
      </c>
      <c r="E7" s="213">
        <f>D7-C7</f>
        <v>0</v>
      </c>
      <c r="F7" s="201"/>
    </row>
    <row r="8" spans="1:6" ht="17.25" thickBot="1" x14ac:dyDescent="0.35">
      <c r="A8" s="339" t="s">
        <v>151</v>
      </c>
      <c r="B8" s="340"/>
      <c r="C8" s="205">
        <v>0</v>
      </c>
      <c r="D8" s="365">
        <f>C8</f>
        <v>0</v>
      </c>
      <c r="E8" s="213">
        <f>C10</f>
        <v>0</v>
      </c>
      <c r="F8" s="201" t="s">
        <v>152</v>
      </c>
    </row>
    <row r="9" spans="1:6" ht="17.25" thickBot="1" x14ac:dyDescent="0.35">
      <c r="A9" s="339" t="s">
        <v>153</v>
      </c>
      <c r="B9" s="341"/>
      <c r="C9" s="206"/>
      <c r="D9" s="205">
        <v>0</v>
      </c>
      <c r="E9" s="212">
        <f>D9</f>
        <v>0</v>
      </c>
      <c r="F9" s="201" t="s">
        <v>154</v>
      </c>
    </row>
    <row r="10" spans="1:6" x14ac:dyDescent="0.3">
      <c r="A10" s="342" t="s">
        <v>155</v>
      </c>
      <c r="B10" s="343"/>
      <c r="C10" s="216">
        <f>C7-C8</f>
        <v>0</v>
      </c>
      <c r="D10" s="217">
        <f>+D7-D8-D9</f>
        <v>0</v>
      </c>
      <c r="E10" s="218">
        <f>E7+E8-E9</f>
        <v>0</v>
      </c>
      <c r="F10" s="208" t="s">
        <v>156</v>
      </c>
    </row>
    <row r="11" spans="1:6" ht="17.25" thickBot="1" x14ac:dyDescent="0.35"/>
    <row r="12" spans="1:6" ht="17.25" thickBot="1" x14ac:dyDescent="0.35">
      <c r="A12" s="327" t="s">
        <v>216</v>
      </c>
      <c r="B12" s="327"/>
      <c r="C12" s="327"/>
      <c r="D12" s="327"/>
      <c r="E12" s="328"/>
    </row>
    <row r="13" spans="1:6" x14ac:dyDescent="0.3">
      <c r="A13" s="329" t="s">
        <v>112</v>
      </c>
      <c r="B13" s="330"/>
      <c r="C13" s="331" t="s">
        <v>113</v>
      </c>
      <c r="D13" s="331"/>
      <c r="E13" s="332"/>
    </row>
    <row r="14" spans="1:6" x14ac:dyDescent="0.3">
      <c r="A14" s="209" t="s">
        <v>157</v>
      </c>
      <c r="B14" s="210">
        <v>1</v>
      </c>
      <c r="C14" s="322" t="s">
        <v>158</v>
      </c>
      <c r="D14" s="322"/>
      <c r="E14" s="368">
        <f>B14</f>
        <v>1</v>
      </c>
    </row>
    <row r="15" spans="1:6" x14ac:dyDescent="0.3">
      <c r="A15" s="209" t="s">
        <v>145</v>
      </c>
      <c r="B15" s="210">
        <v>1</v>
      </c>
      <c r="C15" s="322" t="s">
        <v>145</v>
      </c>
      <c r="D15" s="322"/>
      <c r="E15" s="368">
        <f>B15</f>
        <v>1</v>
      </c>
    </row>
    <row r="16" spans="1:6" x14ac:dyDescent="0.3">
      <c r="A16" s="211" t="s">
        <v>30</v>
      </c>
      <c r="B16" s="367">
        <f>B15-B14</f>
        <v>0</v>
      </c>
      <c r="C16" s="323" t="s">
        <v>30</v>
      </c>
      <c r="D16" s="323"/>
      <c r="E16" s="369">
        <f>E15-E14</f>
        <v>0</v>
      </c>
    </row>
    <row r="17" spans="1:5" x14ac:dyDescent="0.3">
      <c r="A17" s="211" t="s">
        <v>146</v>
      </c>
      <c r="B17" s="366">
        <v>0.18</v>
      </c>
      <c r="C17" s="323" t="s">
        <v>146</v>
      </c>
      <c r="D17" s="323"/>
      <c r="E17" s="370">
        <v>0.18</v>
      </c>
    </row>
    <row r="18" spans="1:5" x14ac:dyDescent="0.3">
      <c r="A18" s="138" t="s">
        <v>114</v>
      </c>
      <c r="B18" s="223">
        <f>C10*B17/365*B16</f>
        <v>0</v>
      </c>
      <c r="C18" s="320" t="s">
        <v>114</v>
      </c>
      <c r="D18" s="320"/>
      <c r="E18" s="226">
        <f>D10*E17/365*E16</f>
        <v>0</v>
      </c>
    </row>
  </sheetData>
  <sheetProtection algorithmName="SHA-512" hashValue="nwUmEYGypSKgDW5lEO7HoLhMatb/RouvVASOLx2Av2PGtFodNqSUcPy9zcDuDuJV1IviTwqXQPJaG0SWlTsDlw==" saltValue="peoobhuAAocnB+i/hrsiSw==" spinCount="100000" sheet="1" objects="1" scenarios="1"/>
  <protectedRanges>
    <protectedRange password="EFB0" sqref="A15" name="Range2_1_1"/>
    <protectedRange password="EFB0" sqref="A14" name="Range1_1_1"/>
  </protectedRanges>
  <mergeCells count="17">
    <mergeCell ref="C16:D16"/>
    <mergeCell ref="C17:D17"/>
    <mergeCell ref="C18:D18"/>
    <mergeCell ref="A12:E12"/>
    <mergeCell ref="A13:B13"/>
    <mergeCell ref="C13:E13"/>
    <mergeCell ref="C14:D14"/>
    <mergeCell ref="C15:D15"/>
    <mergeCell ref="A8:B8"/>
    <mergeCell ref="A9:B9"/>
    <mergeCell ref="A10:B10"/>
    <mergeCell ref="A2:E2"/>
    <mergeCell ref="A3:B3"/>
    <mergeCell ref="A4:B4"/>
    <mergeCell ref="A5:B5"/>
    <mergeCell ref="A6:B6"/>
    <mergeCell ref="A7:B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87BE-32BC-4D83-9DDD-2F0288D26935}">
  <sheetPr>
    <tabColor theme="4" tint="0.59999389629810485"/>
  </sheetPr>
  <dimension ref="A1:S57"/>
  <sheetViews>
    <sheetView topLeftCell="A26" workbookViewId="0">
      <selection activeCell="C54" sqref="C54"/>
    </sheetView>
  </sheetViews>
  <sheetFormatPr defaultRowHeight="15" x14ac:dyDescent="0.25"/>
  <cols>
    <col min="1" max="1" width="4.75" style="47" customWidth="1"/>
    <col min="2" max="2" width="36.625" style="47" bestFit="1" customWidth="1"/>
    <col min="3" max="5" width="22.125" style="49" customWidth="1"/>
    <col min="6" max="6" width="57.625" style="47" customWidth="1"/>
    <col min="7" max="8" width="9" style="47"/>
    <col min="9" max="9" width="19.125" style="47" bestFit="1" customWidth="1"/>
    <col min="10" max="10" width="19.25" style="47" bestFit="1" customWidth="1"/>
    <col min="11" max="11" width="18" style="47" bestFit="1" customWidth="1"/>
    <col min="12" max="16384" width="9" style="47"/>
  </cols>
  <sheetData>
    <row r="1" spans="1:19" ht="17.25" x14ac:dyDescent="0.3">
      <c r="A1" s="333" t="s">
        <v>250</v>
      </c>
      <c r="B1" s="333"/>
      <c r="C1" s="333"/>
      <c r="D1" s="333"/>
      <c r="E1" s="333"/>
      <c r="F1" s="333"/>
    </row>
    <row r="2" spans="1:19" ht="17.25" x14ac:dyDescent="0.3">
      <c r="A2" s="333" t="s">
        <v>86</v>
      </c>
      <c r="B2" s="333"/>
      <c r="C2" s="333"/>
      <c r="D2" s="333"/>
      <c r="E2" s="333"/>
      <c r="F2" s="333"/>
    </row>
    <row r="3" spans="1:19" ht="17.25" x14ac:dyDescent="0.3">
      <c r="A3" s="334" t="s">
        <v>251</v>
      </c>
      <c r="B3" s="334"/>
      <c r="C3" s="334"/>
      <c r="D3" s="334"/>
      <c r="E3" s="334"/>
      <c r="F3" s="334"/>
    </row>
    <row r="4" spans="1:19" x14ac:dyDescent="0.25">
      <c r="A4" s="193"/>
      <c r="B4" s="193"/>
      <c r="C4" s="194"/>
      <c r="D4" s="194"/>
      <c r="E4" s="194"/>
      <c r="F4" s="193"/>
    </row>
    <row r="5" spans="1:19" x14ac:dyDescent="0.25">
      <c r="A5" s="335" t="s">
        <v>248</v>
      </c>
      <c r="B5" s="335"/>
      <c r="C5" s="194" t="s">
        <v>23</v>
      </c>
      <c r="D5" s="194" t="s">
        <v>24</v>
      </c>
      <c r="E5" s="194" t="s">
        <v>26</v>
      </c>
      <c r="F5" s="193"/>
    </row>
    <row r="6" spans="1:19" x14ac:dyDescent="0.25">
      <c r="A6" s="195" t="s">
        <v>87</v>
      </c>
      <c r="B6" s="195"/>
      <c r="C6" s="194" t="s">
        <v>237</v>
      </c>
      <c r="D6" s="194" t="s">
        <v>227</v>
      </c>
      <c r="E6" s="194" t="s">
        <v>220</v>
      </c>
      <c r="F6" s="194"/>
      <c r="G6" s="49"/>
      <c r="H6" s="49"/>
      <c r="I6" s="49"/>
      <c r="J6" s="49"/>
      <c r="K6" s="49"/>
      <c r="L6" s="49"/>
      <c r="M6" s="49"/>
      <c r="N6" s="49"/>
      <c r="O6" s="49"/>
      <c r="P6" s="49"/>
      <c r="Q6" s="49"/>
      <c r="R6" s="49"/>
      <c r="S6" s="49"/>
    </row>
    <row r="7" spans="1:19" ht="15.75" thickBot="1" x14ac:dyDescent="0.3">
      <c r="A7" s="195" t="s">
        <v>88</v>
      </c>
      <c r="B7" s="195"/>
      <c r="C7" s="194" t="s">
        <v>219</v>
      </c>
      <c r="D7" s="194" t="s">
        <v>226</v>
      </c>
      <c r="E7" s="141" t="s">
        <v>217</v>
      </c>
      <c r="F7" s="194"/>
      <c r="G7" s="49"/>
      <c r="H7" s="49"/>
      <c r="I7" s="49"/>
      <c r="J7" s="49"/>
      <c r="K7" s="49"/>
      <c r="L7" s="49"/>
      <c r="M7" s="49"/>
      <c r="N7" s="49"/>
      <c r="O7" s="49"/>
      <c r="P7" s="49"/>
      <c r="Q7" s="49"/>
      <c r="R7" s="49"/>
      <c r="S7" s="49"/>
    </row>
    <row r="8" spans="1:19" ht="16.5" thickBot="1" x14ac:dyDescent="0.3">
      <c r="A8" s="324" t="s">
        <v>89</v>
      </c>
      <c r="B8" s="325"/>
      <c r="C8" s="325"/>
      <c r="D8" s="325"/>
      <c r="E8" s="325"/>
      <c r="F8" s="137" t="s">
        <v>90</v>
      </c>
    </row>
    <row r="9" spans="1:19" x14ac:dyDescent="0.25">
      <c r="A9" s="193"/>
      <c r="B9" s="196" t="s">
        <v>91</v>
      </c>
      <c r="C9" s="197">
        <v>0</v>
      </c>
      <c r="D9" s="198">
        <v>0</v>
      </c>
      <c r="E9" s="215">
        <f>D9-C9</f>
        <v>0</v>
      </c>
      <c r="F9" s="199" t="s">
        <v>92</v>
      </c>
    </row>
    <row r="10" spans="1:19" x14ac:dyDescent="0.25">
      <c r="A10" s="193"/>
      <c r="B10" s="200" t="s">
        <v>93</v>
      </c>
      <c r="C10" s="212">
        <f>C9*2%</f>
        <v>0</v>
      </c>
      <c r="D10" s="213">
        <f>D9*2%</f>
        <v>0</v>
      </c>
      <c r="E10" s="213">
        <f>D10-C10</f>
        <v>0</v>
      </c>
      <c r="F10" s="201"/>
    </row>
    <row r="11" spans="1:19" x14ac:dyDescent="0.25">
      <c r="A11" s="193"/>
      <c r="B11" s="200" t="s">
        <v>94</v>
      </c>
      <c r="C11" s="202">
        <v>0</v>
      </c>
      <c r="D11" s="203"/>
      <c r="E11" s="213">
        <f>D11-C11</f>
        <v>0</v>
      </c>
      <c r="F11" s="201" t="s">
        <v>95</v>
      </c>
    </row>
    <row r="12" spans="1:19" x14ac:dyDescent="0.25">
      <c r="A12" s="193"/>
      <c r="B12" s="236" t="s">
        <v>253</v>
      </c>
      <c r="C12" s="202">
        <v>0</v>
      </c>
      <c r="D12" s="203">
        <v>0</v>
      </c>
      <c r="E12" s="213">
        <f>D12-C12</f>
        <v>0</v>
      </c>
      <c r="F12" s="201" t="s">
        <v>96</v>
      </c>
    </row>
    <row r="13" spans="1:19" ht="15.75" thickBot="1" x14ac:dyDescent="0.3">
      <c r="A13" s="193"/>
      <c r="B13" s="200" t="s">
        <v>150</v>
      </c>
      <c r="C13" s="214">
        <f>C10+C11+C12</f>
        <v>0</v>
      </c>
      <c r="D13" s="213">
        <f>D10+D11+D12</f>
        <v>0</v>
      </c>
      <c r="E13" s="213">
        <f>D13-C13</f>
        <v>0</v>
      </c>
      <c r="F13" s="201"/>
    </row>
    <row r="14" spans="1:19" ht="15.75" thickBot="1" x14ac:dyDescent="0.3">
      <c r="A14" s="193"/>
      <c r="B14" s="204" t="s">
        <v>151</v>
      </c>
      <c r="C14" s="205">
        <v>0</v>
      </c>
      <c r="D14" s="214">
        <f>C14</f>
        <v>0</v>
      </c>
      <c r="E14" s="213">
        <f>C16</f>
        <v>0</v>
      </c>
      <c r="F14" s="201" t="s">
        <v>152</v>
      </c>
    </row>
    <row r="15" spans="1:19" ht="15.75" thickBot="1" x14ac:dyDescent="0.3">
      <c r="A15" s="193"/>
      <c r="B15" s="200" t="s">
        <v>153</v>
      </c>
      <c r="C15" s="206"/>
      <c r="D15" s="205">
        <v>0</v>
      </c>
      <c r="E15" s="212">
        <f>D15</f>
        <v>0</v>
      </c>
      <c r="F15" s="201" t="s">
        <v>154</v>
      </c>
    </row>
    <row r="16" spans="1:19" x14ac:dyDescent="0.25">
      <c r="A16" s="193"/>
      <c r="B16" s="207" t="s">
        <v>155</v>
      </c>
      <c r="C16" s="216">
        <f>C13-C14</f>
        <v>0</v>
      </c>
      <c r="D16" s="217">
        <f>+D13-D14-D15</f>
        <v>0</v>
      </c>
      <c r="E16" s="218">
        <f>E13+E14-E15</f>
        <v>0</v>
      </c>
      <c r="F16" s="208" t="s">
        <v>156</v>
      </c>
    </row>
    <row r="17" spans="1:6" ht="15.75" thickBot="1" x14ac:dyDescent="0.3">
      <c r="A17" s="193"/>
      <c r="B17" s="193"/>
      <c r="C17" s="194"/>
      <c r="D17" s="194"/>
      <c r="E17" s="194"/>
      <c r="F17" s="193"/>
    </row>
    <row r="18" spans="1:6" ht="16.5" thickBot="1" x14ac:dyDescent="0.3">
      <c r="A18" s="324" t="s">
        <v>97</v>
      </c>
      <c r="B18" s="325"/>
      <c r="C18" s="325"/>
      <c r="D18" s="325"/>
      <c r="E18" s="325"/>
      <c r="F18" s="137" t="s">
        <v>90</v>
      </c>
    </row>
    <row r="19" spans="1:6" x14ac:dyDescent="0.25">
      <c r="A19" s="193"/>
      <c r="B19" s="196" t="s">
        <v>98</v>
      </c>
      <c r="C19" s="197">
        <v>0</v>
      </c>
      <c r="D19" s="198">
        <v>0</v>
      </c>
      <c r="E19" s="215">
        <f>D19-C19</f>
        <v>0</v>
      </c>
      <c r="F19" s="199" t="s">
        <v>99</v>
      </c>
    </row>
    <row r="20" spans="1:6" x14ac:dyDescent="0.25">
      <c r="A20" s="193"/>
      <c r="B20" s="200" t="s">
        <v>100</v>
      </c>
      <c r="C20" s="212">
        <f>C19*1%</f>
        <v>0</v>
      </c>
      <c r="D20" s="213">
        <f>D19*1%</f>
        <v>0</v>
      </c>
      <c r="E20" s="213">
        <f>D20-C20</f>
        <v>0</v>
      </c>
      <c r="F20" s="201"/>
    </row>
    <row r="21" spans="1:6" x14ac:dyDescent="0.25">
      <c r="A21" s="193"/>
      <c r="B21" s="200" t="s">
        <v>101</v>
      </c>
      <c r="C21" s="202">
        <v>0</v>
      </c>
      <c r="D21" s="203">
        <v>0</v>
      </c>
      <c r="E21" s="213">
        <f>D21-C21</f>
        <v>0</v>
      </c>
      <c r="F21" s="201" t="s">
        <v>95</v>
      </c>
    </row>
    <row r="22" spans="1:6" x14ac:dyDescent="0.25">
      <c r="A22" s="193"/>
      <c r="B22" s="236" t="s">
        <v>254</v>
      </c>
      <c r="C22" s="202">
        <v>0</v>
      </c>
      <c r="D22" s="203">
        <v>0</v>
      </c>
      <c r="E22" s="213">
        <f>D22-C22</f>
        <v>0</v>
      </c>
      <c r="F22" s="201" t="s">
        <v>96</v>
      </c>
    </row>
    <row r="23" spans="1:6" ht="15.75" thickBot="1" x14ac:dyDescent="0.3">
      <c r="A23" s="193"/>
      <c r="B23" s="200" t="s">
        <v>150</v>
      </c>
      <c r="C23" s="214">
        <f>C20+C21+C22</f>
        <v>0</v>
      </c>
      <c r="D23" s="213">
        <f>D20+D21+D22</f>
        <v>0</v>
      </c>
      <c r="E23" s="213">
        <f>D23-C23</f>
        <v>0</v>
      </c>
      <c r="F23" s="201"/>
    </row>
    <row r="24" spans="1:6" ht="15.75" thickBot="1" x14ac:dyDescent="0.3">
      <c r="A24" s="193"/>
      <c r="B24" s="204" t="s">
        <v>151</v>
      </c>
      <c r="C24" s="205">
        <v>0</v>
      </c>
      <c r="D24" s="214">
        <f>C24</f>
        <v>0</v>
      </c>
      <c r="E24" s="213">
        <f>C26</f>
        <v>0</v>
      </c>
      <c r="F24" s="201" t="s">
        <v>152</v>
      </c>
    </row>
    <row r="25" spans="1:6" ht="15.75" thickBot="1" x14ac:dyDescent="0.3">
      <c r="A25" s="193"/>
      <c r="B25" s="200" t="s">
        <v>153</v>
      </c>
      <c r="C25" s="206"/>
      <c r="D25" s="205">
        <v>0</v>
      </c>
      <c r="E25" s="212">
        <f>D25</f>
        <v>0</v>
      </c>
      <c r="F25" s="201" t="s">
        <v>154</v>
      </c>
    </row>
    <row r="26" spans="1:6" x14ac:dyDescent="0.25">
      <c r="A26" s="193"/>
      <c r="B26" s="207" t="s">
        <v>155</v>
      </c>
      <c r="C26" s="216">
        <f>C23-C24</f>
        <v>0</v>
      </c>
      <c r="D26" s="217">
        <f>+D23-D24-D25</f>
        <v>0</v>
      </c>
      <c r="E26" s="218">
        <f>E23+E24-E25</f>
        <v>0</v>
      </c>
      <c r="F26" s="208" t="s">
        <v>156</v>
      </c>
    </row>
    <row r="27" spans="1:6" ht="15.75" thickBot="1" x14ac:dyDescent="0.3">
      <c r="A27" s="193"/>
      <c r="B27" s="193"/>
      <c r="C27" s="194"/>
      <c r="D27" s="194"/>
      <c r="E27" s="194"/>
      <c r="F27" s="193"/>
    </row>
    <row r="28" spans="1:6" ht="16.5" thickBot="1" x14ac:dyDescent="0.3">
      <c r="A28" s="324" t="s">
        <v>102</v>
      </c>
      <c r="B28" s="325"/>
      <c r="C28" s="325"/>
      <c r="D28" s="325"/>
      <c r="E28" s="325"/>
      <c r="F28" s="137" t="s">
        <v>90</v>
      </c>
    </row>
    <row r="29" spans="1:6" x14ac:dyDescent="0.25">
      <c r="A29" s="193"/>
      <c r="B29" s="196" t="s">
        <v>103</v>
      </c>
      <c r="C29" s="197">
        <v>0</v>
      </c>
      <c r="D29" s="198">
        <v>0</v>
      </c>
      <c r="E29" s="215">
        <f>D29-C29</f>
        <v>0</v>
      </c>
      <c r="F29" s="199" t="s">
        <v>104</v>
      </c>
    </row>
    <row r="30" spans="1:6" x14ac:dyDescent="0.25">
      <c r="A30" s="193"/>
      <c r="B30" s="200" t="s">
        <v>105</v>
      </c>
      <c r="C30" s="212">
        <f>C29*2%</f>
        <v>0</v>
      </c>
      <c r="D30" s="213">
        <f>D29*2%</f>
        <v>0</v>
      </c>
      <c r="E30" s="213">
        <f>D30-C30</f>
        <v>0</v>
      </c>
      <c r="F30" s="201"/>
    </row>
    <row r="31" spans="1:6" x14ac:dyDescent="0.25">
      <c r="A31" s="193"/>
      <c r="B31" s="200" t="s">
        <v>106</v>
      </c>
      <c r="C31" s="202">
        <v>0</v>
      </c>
      <c r="D31" s="203">
        <v>0</v>
      </c>
      <c r="E31" s="213">
        <f>D31-C31</f>
        <v>0</v>
      </c>
      <c r="F31" s="201" t="s">
        <v>95</v>
      </c>
    </row>
    <row r="32" spans="1:6" x14ac:dyDescent="0.25">
      <c r="A32" s="193"/>
      <c r="B32" s="236" t="s">
        <v>255</v>
      </c>
      <c r="C32" s="202">
        <v>0</v>
      </c>
      <c r="D32" s="203">
        <v>0</v>
      </c>
      <c r="E32" s="213">
        <f>D32-C32</f>
        <v>0</v>
      </c>
      <c r="F32" s="201" t="s">
        <v>96</v>
      </c>
    </row>
    <row r="33" spans="1:8" ht="15.75" thickBot="1" x14ac:dyDescent="0.3">
      <c r="A33" s="193"/>
      <c r="B33" s="200" t="s">
        <v>150</v>
      </c>
      <c r="C33" s="214">
        <f>C30+C31+C32</f>
        <v>0</v>
      </c>
      <c r="D33" s="213">
        <f>D30+D31+D32</f>
        <v>0</v>
      </c>
      <c r="E33" s="213">
        <f>D33-C33</f>
        <v>0</v>
      </c>
      <c r="F33" s="201"/>
    </row>
    <row r="34" spans="1:8" ht="15.75" thickBot="1" x14ac:dyDescent="0.3">
      <c r="A34" s="193"/>
      <c r="B34" s="204" t="s">
        <v>151</v>
      </c>
      <c r="C34" s="205">
        <v>0</v>
      </c>
      <c r="D34" s="214">
        <f>C34</f>
        <v>0</v>
      </c>
      <c r="E34" s="213">
        <f>C36</f>
        <v>0</v>
      </c>
      <c r="F34" s="201" t="s">
        <v>152</v>
      </c>
    </row>
    <row r="35" spans="1:8" ht="15.75" thickBot="1" x14ac:dyDescent="0.3">
      <c r="A35" s="193"/>
      <c r="B35" s="200" t="s">
        <v>153</v>
      </c>
      <c r="C35" s="206"/>
      <c r="D35" s="205">
        <v>0</v>
      </c>
      <c r="E35" s="212">
        <f>D35</f>
        <v>0</v>
      </c>
      <c r="F35" s="201" t="s">
        <v>154</v>
      </c>
    </row>
    <row r="36" spans="1:8" x14ac:dyDescent="0.25">
      <c r="A36" s="193"/>
      <c r="B36" s="207" t="s">
        <v>155</v>
      </c>
      <c r="C36" s="216">
        <f>C33-C34</f>
        <v>0</v>
      </c>
      <c r="D36" s="217">
        <f>D33-D34-D35</f>
        <v>0</v>
      </c>
      <c r="E36" s="218">
        <f>E33+E34-E35</f>
        <v>0</v>
      </c>
      <c r="F36" s="208" t="s">
        <v>156</v>
      </c>
    </row>
    <row r="37" spans="1:8" ht="15.75" thickBot="1" x14ac:dyDescent="0.3">
      <c r="A37" s="193"/>
      <c r="B37" s="193"/>
      <c r="C37" s="194"/>
      <c r="D37" s="194"/>
      <c r="E37" s="194"/>
      <c r="F37" s="193"/>
    </row>
    <row r="38" spans="1:8" ht="16.5" thickBot="1" x14ac:dyDescent="0.3">
      <c r="A38" s="324" t="s">
        <v>107</v>
      </c>
      <c r="B38" s="325"/>
      <c r="C38" s="325"/>
      <c r="D38" s="325"/>
      <c r="E38" s="325"/>
      <c r="F38" s="137" t="s">
        <v>90</v>
      </c>
    </row>
    <row r="39" spans="1:8" x14ac:dyDescent="0.25">
      <c r="A39" s="193"/>
      <c r="B39" s="196" t="s">
        <v>108</v>
      </c>
      <c r="C39" s="197">
        <v>0</v>
      </c>
      <c r="D39" s="198">
        <v>0</v>
      </c>
      <c r="E39" s="215">
        <f>D39-C39</f>
        <v>0</v>
      </c>
      <c r="F39" s="199" t="s">
        <v>109</v>
      </c>
    </row>
    <row r="40" spans="1:8" x14ac:dyDescent="0.25">
      <c r="A40" s="193"/>
      <c r="B40" s="200" t="s">
        <v>110</v>
      </c>
      <c r="C40" s="212">
        <f>C39*4</f>
        <v>0</v>
      </c>
      <c r="D40" s="213">
        <f>D39*4</f>
        <v>0</v>
      </c>
      <c r="E40" s="213">
        <f>D40-C40</f>
        <v>0</v>
      </c>
      <c r="F40" s="201"/>
    </row>
    <row r="41" spans="1:8" x14ac:dyDescent="0.25">
      <c r="A41" s="193"/>
      <c r="B41" s="200" t="s">
        <v>111</v>
      </c>
      <c r="C41" s="202">
        <v>0</v>
      </c>
      <c r="D41" s="203">
        <v>0</v>
      </c>
      <c r="E41" s="213">
        <f>D41-C41</f>
        <v>0</v>
      </c>
      <c r="F41" s="201" t="s">
        <v>95</v>
      </c>
    </row>
    <row r="42" spans="1:8" x14ac:dyDescent="0.25">
      <c r="A42" s="193"/>
      <c r="B42" s="236" t="s">
        <v>256</v>
      </c>
      <c r="C42" s="202">
        <v>0</v>
      </c>
      <c r="D42" s="203">
        <v>0</v>
      </c>
      <c r="E42" s="213">
        <f>D42-C42</f>
        <v>0</v>
      </c>
      <c r="F42" s="201" t="s">
        <v>96</v>
      </c>
    </row>
    <row r="43" spans="1:8" ht="15.75" thickBot="1" x14ac:dyDescent="0.3">
      <c r="A43" s="193"/>
      <c r="B43" s="200" t="s">
        <v>150</v>
      </c>
      <c r="C43" s="214">
        <f>C40+C41+C42</f>
        <v>0</v>
      </c>
      <c r="D43" s="213">
        <f>D40+D41+D42</f>
        <v>0</v>
      </c>
      <c r="E43" s="213">
        <f>D43-C43</f>
        <v>0</v>
      </c>
      <c r="F43" s="201"/>
    </row>
    <row r="44" spans="1:8" ht="15.75" thickBot="1" x14ac:dyDescent="0.3">
      <c r="A44" s="193"/>
      <c r="B44" s="204" t="s">
        <v>151</v>
      </c>
      <c r="C44" s="205">
        <v>0</v>
      </c>
      <c r="D44" s="214">
        <f>C44</f>
        <v>0</v>
      </c>
      <c r="E44" s="213">
        <f>C46</f>
        <v>0</v>
      </c>
      <c r="F44" s="201" t="s">
        <v>152</v>
      </c>
    </row>
    <row r="45" spans="1:8" ht="15.75" thickBot="1" x14ac:dyDescent="0.3">
      <c r="A45" s="193"/>
      <c r="B45" s="200" t="s">
        <v>153</v>
      </c>
      <c r="C45" s="206"/>
      <c r="D45" s="205"/>
      <c r="E45" s="212">
        <f>D45</f>
        <v>0</v>
      </c>
      <c r="F45" s="201" t="s">
        <v>154</v>
      </c>
    </row>
    <row r="46" spans="1:8" x14ac:dyDescent="0.25">
      <c r="A46" s="193"/>
      <c r="B46" s="207" t="s">
        <v>155</v>
      </c>
      <c r="C46" s="216">
        <f>C43-C44</f>
        <v>0</v>
      </c>
      <c r="D46" s="217">
        <f>D43-D44-D45</f>
        <v>0</v>
      </c>
      <c r="E46" s="219">
        <f>E43+E44-E45</f>
        <v>0</v>
      </c>
      <c r="F46" s="208" t="s">
        <v>156</v>
      </c>
      <c r="H46" s="48"/>
    </row>
    <row r="47" spans="1:8" ht="15.75" thickBot="1" x14ac:dyDescent="0.3">
      <c r="A47" s="193"/>
      <c r="B47" s="326"/>
      <c r="C47" s="326"/>
      <c r="D47" s="326"/>
      <c r="E47" s="326"/>
      <c r="F47" s="326"/>
    </row>
    <row r="48" spans="1:8" ht="15.75" thickBot="1" x14ac:dyDescent="0.3">
      <c r="A48" s="39"/>
      <c r="B48" s="327" t="s">
        <v>216</v>
      </c>
      <c r="C48" s="327"/>
      <c r="D48" s="327"/>
      <c r="E48" s="327"/>
      <c r="F48" s="328"/>
    </row>
    <row r="49" spans="1:6" x14ac:dyDescent="0.25">
      <c r="A49" s="193"/>
      <c r="B49" s="329" t="s">
        <v>112</v>
      </c>
      <c r="C49" s="330"/>
      <c r="D49" s="331" t="s">
        <v>113</v>
      </c>
      <c r="E49" s="331"/>
      <c r="F49" s="332"/>
    </row>
    <row r="50" spans="1:6" x14ac:dyDescent="0.25">
      <c r="A50" s="193"/>
      <c r="B50" s="209" t="s">
        <v>157</v>
      </c>
      <c r="C50" s="210">
        <v>1</v>
      </c>
      <c r="D50" s="322" t="s">
        <v>158</v>
      </c>
      <c r="E50" s="322"/>
      <c r="F50" s="221">
        <f>C50</f>
        <v>1</v>
      </c>
    </row>
    <row r="51" spans="1:6" x14ac:dyDescent="0.25">
      <c r="A51" s="193"/>
      <c r="B51" s="209" t="s">
        <v>145</v>
      </c>
      <c r="C51" s="210">
        <v>1</v>
      </c>
      <c r="D51" s="322" t="s">
        <v>145</v>
      </c>
      <c r="E51" s="322"/>
      <c r="F51" s="221">
        <f>C51</f>
        <v>1</v>
      </c>
    </row>
    <row r="52" spans="1:6" x14ac:dyDescent="0.25">
      <c r="A52" s="193"/>
      <c r="B52" s="211" t="s">
        <v>30</v>
      </c>
      <c r="C52" s="220">
        <f>C51-C50</f>
        <v>0</v>
      </c>
      <c r="D52" s="323" t="s">
        <v>30</v>
      </c>
      <c r="E52" s="323"/>
      <c r="F52" s="222">
        <f>F51-F50</f>
        <v>0</v>
      </c>
    </row>
    <row r="53" spans="1:6" x14ac:dyDescent="0.25">
      <c r="A53" s="193"/>
      <c r="B53" s="211" t="s">
        <v>146</v>
      </c>
      <c r="C53" s="228">
        <v>0.18</v>
      </c>
      <c r="D53" s="323" t="s">
        <v>146</v>
      </c>
      <c r="E53" s="323"/>
      <c r="F53" s="229">
        <v>0.18</v>
      </c>
    </row>
    <row r="54" spans="1:6" x14ac:dyDescent="0.25">
      <c r="A54" s="193"/>
      <c r="B54" s="138" t="s">
        <v>114</v>
      </c>
      <c r="C54" s="223">
        <f>C10*C53/365*C52</f>
        <v>0</v>
      </c>
      <c r="D54" s="320" t="s">
        <v>114</v>
      </c>
      <c r="E54" s="320"/>
      <c r="F54" s="226">
        <f>D10*F53/365*F52</f>
        <v>0</v>
      </c>
    </row>
    <row r="55" spans="1:6" x14ac:dyDescent="0.25">
      <c r="A55" s="193"/>
      <c r="B55" s="138" t="s">
        <v>115</v>
      </c>
      <c r="C55" s="224">
        <f>C20*C53/365*C52</f>
        <v>0</v>
      </c>
      <c r="D55" s="320" t="s">
        <v>115</v>
      </c>
      <c r="E55" s="320"/>
      <c r="F55" s="226">
        <f>D20*F53/365*F52</f>
        <v>0</v>
      </c>
    </row>
    <row r="56" spans="1:6" x14ac:dyDescent="0.25">
      <c r="A56" s="193"/>
      <c r="B56" s="138" t="s">
        <v>116</v>
      </c>
      <c r="C56" s="224">
        <f>C30*C53/365*C52</f>
        <v>0</v>
      </c>
      <c r="D56" s="320" t="s">
        <v>116</v>
      </c>
      <c r="E56" s="320"/>
      <c r="F56" s="226">
        <f>D30*F53/365*F52</f>
        <v>0</v>
      </c>
    </row>
    <row r="57" spans="1:6" x14ac:dyDescent="0.25">
      <c r="A57" s="193"/>
      <c r="B57" s="139" t="s">
        <v>117</v>
      </c>
      <c r="C57" s="225">
        <f>C40*C53/365*C52</f>
        <v>0</v>
      </c>
      <c r="D57" s="321" t="s">
        <v>117</v>
      </c>
      <c r="E57" s="321"/>
      <c r="F57" s="227">
        <f>D40*F53/365*F52</f>
        <v>0</v>
      </c>
    </row>
  </sheetData>
  <sheetProtection algorithmName="SHA-512" hashValue="AEWStO61+aExxaqQEoMUl5hfPv5XcP4S8RZqfvGrNU8n/mC2f6dz34Im4c8Hm2eTqJmIFa15RcehPM5+t5Vkkw==" saltValue="XJkk0ntoAWSJPlcqTTksNQ==" spinCount="100000" sheet="1" objects="1" scenarios="1"/>
  <protectedRanges>
    <protectedRange password="EFB0" sqref="B51" name="Range2_1_1"/>
    <protectedRange password="EFB0" sqref="B50" name="Range1_1_1"/>
  </protectedRanges>
  <mergeCells count="20">
    <mergeCell ref="A18:E18"/>
    <mergeCell ref="A1:F1"/>
    <mergeCell ref="A2:F2"/>
    <mergeCell ref="A3:F3"/>
    <mergeCell ref="A5:B5"/>
    <mergeCell ref="A8:E8"/>
    <mergeCell ref="A28:E28"/>
    <mergeCell ref="A38:E38"/>
    <mergeCell ref="B47:F47"/>
    <mergeCell ref="B48:F48"/>
    <mergeCell ref="B49:C49"/>
    <mergeCell ref="D49:F49"/>
    <mergeCell ref="D56:E56"/>
    <mergeCell ref="D57:E57"/>
    <mergeCell ref="D50:E50"/>
    <mergeCell ref="D51:E51"/>
    <mergeCell ref="D52:E52"/>
    <mergeCell ref="D53:E53"/>
    <mergeCell ref="D54:E54"/>
    <mergeCell ref="D55:E5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BF39-624C-4825-B02F-26A0BA2CA00D}">
  <sheetPr codeName="Sheet3">
    <tabColor theme="8" tint="0.39997558519241921"/>
    <pageSetUpPr fitToPage="1"/>
  </sheetPr>
  <dimension ref="A1:AS118"/>
  <sheetViews>
    <sheetView workbookViewId="0">
      <selection sqref="A1:XFD1048576"/>
    </sheetView>
  </sheetViews>
  <sheetFormatPr defaultColWidth="9" defaultRowHeight="15" x14ac:dyDescent="0.25"/>
  <cols>
    <col min="1" max="1" width="4.375" style="3" customWidth="1"/>
    <col min="2" max="2" width="43" style="4" customWidth="1"/>
    <col min="3" max="5" width="22.125" style="20" customWidth="1"/>
    <col min="6" max="6" width="45.125" style="21" customWidth="1"/>
    <col min="7" max="7" width="9" style="3" customWidth="1"/>
    <col min="8" max="16384" width="9" style="3"/>
  </cols>
  <sheetData>
    <row r="1" spans="1:45" ht="15" customHeight="1" x14ac:dyDescent="0.25">
      <c r="A1" s="309" t="s">
        <v>212</v>
      </c>
      <c r="B1" s="310"/>
      <c r="C1" s="109"/>
      <c r="D1" s="110"/>
      <c r="E1" s="110"/>
      <c r="F1" s="336" t="s">
        <v>218</v>
      </c>
    </row>
    <row r="2" spans="1:45" ht="15" customHeight="1" x14ac:dyDescent="0.25">
      <c r="A2" s="311"/>
      <c r="B2" s="312"/>
      <c r="C2" s="100"/>
      <c r="D2" s="101"/>
      <c r="E2" s="101"/>
      <c r="F2" s="337"/>
    </row>
    <row r="3" spans="1:45" ht="15.75" customHeight="1" x14ac:dyDescent="0.25">
      <c r="A3" s="311"/>
      <c r="B3" s="312"/>
      <c r="C3" s="98"/>
      <c r="D3" s="99"/>
      <c r="E3" s="99"/>
      <c r="F3" s="337"/>
    </row>
    <row r="4" spans="1:45" ht="15" customHeight="1" x14ac:dyDescent="0.25">
      <c r="A4" s="111"/>
      <c r="B4" s="106" t="s">
        <v>80</v>
      </c>
      <c r="C4" s="102" t="s">
        <v>23</v>
      </c>
      <c r="D4" s="103" t="s">
        <v>24</v>
      </c>
      <c r="E4" s="103" t="s">
        <v>26</v>
      </c>
      <c r="F4" s="337"/>
    </row>
    <row r="5" spans="1:45" ht="15" customHeight="1" x14ac:dyDescent="0.25">
      <c r="A5" s="111"/>
      <c r="B5" s="4" t="s">
        <v>84</v>
      </c>
      <c r="C5" s="102" t="s">
        <v>222</v>
      </c>
      <c r="D5" s="103" t="s">
        <v>227</v>
      </c>
      <c r="E5" s="103" t="s">
        <v>221</v>
      </c>
      <c r="F5" s="337"/>
    </row>
    <row r="6" spans="1:45" ht="15" customHeight="1" x14ac:dyDescent="0.25">
      <c r="A6" s="113"/>
      <c r="B6" s="107" t="s">
        <v>77</v>
      </c>
      <c r="C6" s="104" t="s">
        <v>223</v>
      </c>
      <c r="D6" s="105" t="s">
        <v>225</v>
      </c>
      <c r="E6" s="140" t="s">
        <v>224</v>
      </c>
      <c r="F6" s="338"/>
    </row>
    <row r="7" spans="1:45" s="8" customFormat="1" x14ac:dyDescent="0.25">
      <c r="A7" s="316" t="s">
        <v>1</v>
      </c>
      <c r="B7" s="317"/>
      <c r="C7" s="121"/>
      <c r="D7" s="122"/>
      <c r="E7" s="123"/>
      <c r="F7" s="142" t="s">
        <v>16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x14ac:dyDescent="0.25">
      <c r="A8" s="111"/>
      <c r="B8" s="40" t="s">
        <v>85</v>
      </c>
      <c r="C8" s="9">
        <v>0</v>
      </c>
      <c r="D8" s="10">
        <v>0</v>
      </c>
      <c r="E8" s="30">
        <f t="shared" ref="E8:E25" si="0">D8-C8</f>
        <v>0</v>
      </c>
      <c r="F8" s="124"/>
    </row>
    <row r="9" spans="1:45" s="11" customFormat="1" x14ac:dyDescent="0.25">
      <c r="A9" s="111"/>
      <c r="B9" s="36" t="s">
        <v>12</v>
      </c>
      <c r="C9" s="28">
        <f>C8</f>
        <v>0</v>
      </c>
      <c r="D9" s="29">
        <f>SUM(D8:D8)</f>
        <v>0</v>
      </c>
      <c r="E9" s="30">
        <f t="shared" si="0"/>
        <v>0</v>
      </c>
      <c r="F9" s="124"/>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x14ac:dyDescent="0.25">
      <c r="A10" s="111"/>
      <c r="B10" s="40" t="s">
        <v>11</v>
      </c>
      <c r="C10" s="9">
        <v>0</v>
      </c>
      <c r="D10" s="10">
        <v>0</v>
      </c>
      <c r="E10" s="30">
        <f t="shared" si="0"/>
        <v>0</v>
      </c>
      <c r="F10" s="124"/>
    </row>
    <row r="11" spans="1:45" s="11" customFormat="1" x14ac:dyDescent="0.25">
      <c r="A11" s="111"/>
      <c r="B11" s="36" t="s">
        <v>13</v>
      </c>
      <c r="C11" s="28">
        <f>C9+C10</f>
        <v>0</v>
      </c>
      <c r="D11" s="29">
        <f>SUM(D9:D10)</f>
        <v>0</v>
      </c>
      <c r="E11" s="30">
        <f t="shared" si="0"/>
        <v>0</v>
      </c>
      <c r="F11" s="124"/>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x14ac:dyDescent="0.25">
      <c r="A12" s="318" t="s">
        <v>0</v>
      </c>
      <c r="B12" s="319"/>
      <c r="C12" s="12"/>
      <c r="D12" s="13"/>
      <c r="E12" s="14"/>
      <c r="F12" s="126"/>
    </row>
    <row r="13" spans="1:45" x14ac:dyDescent="0.25">
      <c r="A13" s="111"/>
      <c r="B13" s="40" t="s">
        <v>2</v>
      </c>
      <c r="C13" s="9">
        <v>0</v>
      </c>
      <c r="D13" s="10">
        <v>0</v>
      </c>
      <c r="E13" s="30">
        <f t="shared" si="0"/>
        <v>0</v>
      </c>
      <c r="F13" s="124"/>
    </row>
    <row r="14" spans="1:45" x14ac:dyDescent="0.25">
      <c r="A14" s="111"/>
      <c r="B14" s="40" t="s">
        <v>14</v>
      </c>
      <c r="C14" s="9">
        <v>0</v>
      </c>
      <c r="D14" s="10">
        <v>0</v>
      </c>
      <c r="E14" s="30">
        <f t="shared" si="0"/>
        <v>0</v>
      </c>
      <c r="F14" s="124"/>
    </row>
    <row r="15" spans="1:45" x14ac:dyDescent="0.25">
      <c r="A15" s="111"/>
      <c r="B15" s="40" t="s">
        <v>3</v>
      </c>
      <c r="C15" s="9">
        <v>0</v>
      </c>
      <c r="D15" s="10">
        <v>0</v>
      </c>
      <c r="E15" s="30">
        <f>D15-C15</f>
        <v>0</v>
      </c>
      <c r="F15" s="124"/>
    </row>
    <row r="16" spans="1:45" x14ac:dyDescent="0.25">
      <c r="A16" s="111"/>
      <c r="B16" s="40" t="s">
        <v>138</v>
      </c>
      <c r="C16" s="9">
        <v>0</v>
      </c>
      <c r="D16" s="10">
        <v>0</v>
      </c>
      <c r="E16" s="30">
        <f>D16-C16</f>
        <v>0</v>
      </c>
      <c r="F16" s="124"/>
    </row>
    <row r="17" spans="1:45" x14ac:dyDescent="0.25">
      <c r="A17" s="111"/>
      <c r="B17" s="40" t="s">
        <v>5</v>
      </c>
      <c r="C17" s="9">
        <v>0</v>
      </c>
      <c r="D17" s="10">
        <v>0</v>
      </c>
      <c r="E17" s="30">
        <f t="shared" si="0"/>
        <v>0</v>
      </c>
      <c r="F17" s="124"/>
    </row>
    <row r="18" spans="1:45" x14ac:dyDescent="0.25">
      <c r="A18" s="111"/>
      <c r="B18" s="40" t="s">
        <v>6</v>
      </c>
      <c r="C18" s="9">
        <v>0</v>
      </c>
      <c r="D18" s="10">
        <v>0</v>
      </c>
      <c r="E18" s="30">
        <f t="shared" si="0"/>
        <v>0</v>
      </c>
      <c r="F18" s="124"/>
    </row>
    <row r="19" spans="1:45" x14ac:dyDescent="0.25">
      <c r="A19" s="111"/>
      <c r="B19" s="40" t="s">
        <v>7</v>
      </c>
      <c r="C19" s="9">
        <v>0</v>
      </c>
      <c r="D19" s="10">
        <v>0</v>
      </c>
      <c r="E19" s="30">
        <f>D19-C19</f>
        <v>0</v>
      </c>
      <c r="F19" s="124"/>
    </row>
    <row r="20" spans="1:45" x14ac:dyDescent="0.25">
      <c r="A20" s="111"/>
      <c r="B20" s="40" t="s">
        <v>8</v>
      </c>
      <c r="C20" s="9">
        <v>0</v>
      </c>
      <c r="D20" s="10">
        <v>0</v>
      </c>
      <c r="E20" s="30">
        <f t="shared" si="0"/>
        <v>0</v>
      </c>
      <c r="F20" s="127"/>
    </row>
    <row r="21" spans="1:45" x14ac:dyDescent="0.25">
      <c r="A21" s="111"/>
      <c r="B21" s="40" t="s">
        <v>27</v>
      </c>
      <c r="C21" s="9">
        <v>0</v>
      </c>
      <c r="D21" s="10">
        <v>0</v>
      </c>
      <c r="E21" s="30">
        <f>D21-C21</f>
        <v>0</v>
      </c>
      <c r="F21" s="127"/>
    </row>
    <row r="22" spans="1:45" x14ac:dyDescent="0.25">
      <c r="A22" s="111"/>
      <c r="B22" s="40" t="s">
        <v>28</v>
      </c>
      <c r="C22" s="9">
        <v>0</v>
      </c>
      <c r="D22" s="10">
        <v>0</v>
      </c>
      <c r="E22" s="30">
        <f>D22-C22</f>
        <v>0</v>
      </c>
      <c r="F22" s="127"/>
    </row>
    <row r="23" spans="1:45" x14ac:dyDescent="0.25">
      <c r="A23" s="111"/>
      <c r="B23" s="40" t="s">
        <v>25</v>
      </c>
      <c r="C23" s="9">
        <v>0</v>
      </c>
      <c r="D23" s="10">
        <v>0</v>
      </c>
      <c r="E23" s="30">
        <f>D23-C23</f>
        <v>0</v>
      </c>
      <c r="F23" s="230" t="s">
        <v>211</v>
      </c>
    </row>
    <row r="24" spans="1:45" x14ac:dyDescent="0.25">
      <c r="A24" s="111"/>
      <c r="B24" s="36" t="s">
        <v>78</v>
      </c>
      <c r="C24" s="28">
        <f>-C13-C14-C15-C16-C17-C18-C19-C20-C21-C22-C23</f>
        <v>0</v>
      </c>
      <c r="D24" s="29">
        <f>-D13-D14-D15-D16-D17-D18-D19-D20-D21-D22-D23</f>
        <v>0</v>
      </c>
      <c r="E24" s="30">
        <f>D24-C24</f>
        <v>0</v>
      </c>
      <c r="F24" s="127"/>
    </row>
    <row r="25" spans="1:45" s="11" customFormat="1" x14ac:dyDescent="0.25">
      <c r="A25" s="111"/>
      <c r="B25" s="36" t="s">
        <v>9</v>
      </c>
      <c r="C25" s="28">
        <f>+C9+C10-C13-C14-C15-C16-C17-C18-C19-C20-C21-C22-C23</f>
        <v>0</v>
      </c>
      <c r="D25" s="29">
        <f>+D9+D10-D13-D14-D15-D16-D17-D18-D19-D20-D21-D22-D23</f>
        <v>0</v>
      </c>
      <c r="E25" s="30">
        <f t="shared" si="0"/>
        <v>0</v>
      </c>
      <c r="F25" s="124"/>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x14ac:dyDescent="0.25">
      <c r="A26" s="318" t="s">
        <v>10</v>
      </c>
      <c r="B26" s="319"/>
      <c r="C26" s="12"/>
      <c r="D26" s="13"/>
      <c r="E26" s="14"/>
      <c r="F26" s="126"/>
    </row>
    <row r="27" spans="1:45" x14ac:dyDescent="0.25">
      <c r="A27" s="111"/>
      <c r="B27" s="40" t="s">
        <v>82</v>
      </c>
      <c r="C27" s="28">
        <f>C25*3.07%</f>
        <v>0</v>
      </c>
      <c r="D27" s="29">
        <f>D25*3.07%</f>
        <v>0</v>
      </c>
      <c r="E27" s="30">
        <f>ROUND(D27-C27,2)</f>
        <v>0</v>
      </c>
      <c r="F27" s="128"/>
    </row>
    <row r="28" spans="1:45" x14ac:dyDescent="0.25">
      <c r="A28" s="111"/>
      <c r="B28" s="40" t="s">
        <v>83</v>
      </c>
      <c r="C28" s="9">
        <v>0</v>
      </c>
      <c r="D28" s="10">
        <v>0</v>
      </c>
      <c r="E28" s="30">
        <f>ROUND(D28-C28,2)</f>
        <v>0</v>
      </c>
      <c r="F28" s="129"/>
    </row>
    <row r="29" spans="1:45" x14ac:dyDescent="0.25">
      <c r="A29" s="111"/>
      <c r="B29" s="40" t="s">
        <v>133</v>
      </c>
      <c r="C29" s="9">
        <v>0</v>
      </c>
      <c r="D29" s="10">
        <v>0</v>
      </c>
      <c r="E29" s="30">
        <f>ROUND(D29-C29,2)</f>
        <v>0</v>
      </c>
      <c r="F29" s="129" t="s">
        <v>132</v>
      </c>
    </row>
    <row r="30" spans="1:45" x14ac:dyDescent="0.25">
      <c r="A30" s="111"/>
      <c r="B30" s="108"/>
      <c r="C30" s="12"/>
      <c r="D30" s="13"/>
      <c r="E30" s="14"/>
      <c r="F30" s="126"/>
    </row>
    <row r="31" spans="1:45" x14ac:dyDescent="0.25">
      <c r="A31" s="111"/>
      <c r="B31" s="40" t="s">
        <v>119</v>
      </c>
      <c r="C31" s="9">
        <v>0</v>
      </c>
      <c r="D31" s="10">
        <v>0</v>
      </c>
      <c r="E31" s="30">
        <f>ROUND(D31-C31,2)</f>
        <v>0</v>
      </c>
      <c r="F31" s="129"/>
    </row>
    <row r="32" spans="1:45" x14ac:dyDescent="0.25">
      <c r="A32" s="111"/>
      <c r="B32" s="40" t="s">
        <v>120</v>
      </c>
      <c r="C32" s="28">
        <f>C31*3.07%</f>
        <v>0</v>
      </c>
      <c r="D32" s="29">
        <f>D31*3.07%</f>
        <v>0</v>
      </c>
      <c r="E32" s="30">
        <f>ROUND(D32-C32,2)</f>
        <v>0</v>
      </c>
      <c r="F32" s="129"/>
    </row>
    <row r="33" spans="1:45" s="11" customFormat="1" x14ac:dyDescent="0.25">
      <c r="A33" s="111"/>
      <c r="B33" s="36" t="s">
        <v>128</v>
      </c>
      <c r="C33" s="28">
        <f>SUM(C27+C28+C32)</f>
        <v>0</v>
      </c>
      <c r="D33" s="29">
        <f>SUM(D27+D28+D32)</f>
        <v>0</v>
      </c>
      <c r="E33" s="30">
        <f>D33-C33</f>
        <v>0</v>
      </c>
      <c r="F33" s="129"/>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x14ac:dyDescent="0.25">
      <c r="A34" s="125" t="s">
        <v>213</v>
      </c>
      <c r="B34" s="22"/>
      <c r="C34" s="15"/>
      <c r="D34" s="16"/>
      <c r="E34" s="17"/>
      <c r="F34" s="130"/>
    </row>
    <row r="35" spans="1:45" x14ac:dyDescent="0.25">
      <c r="A35" s="111"/>
      <c r="B35" s="42" t="s">
        <v>79</v>
      </c>
      <c r="C35" s="9">
        <v>0</v>
      </c>
      <c r="D35" s="10">
        <v>0</v>
      </c>
      <c r="E35" s="30">
        <f>D35-C35</f>
        <v>0</v>
      </c>
      <c r="F35" s="124"/>
    </row>
    <row r="36" spans="1:45" x14ac:dyDescent="0.25">
      <c r="A36" s="111"/>
      <c r="B36" s="42" t="s">
        <v>246</v>
      </c>
      <c r="C36" s="9">
        <v>0</v>
      </c>
      <c r="D36" s="10">
        <v>0</v>
      </c>
      <c r="E36" s="30">
        <f>D36-C36</f>
        <v>0</v>
      </c>
      <c r="F36" s="124"/>
    </row>
    <row r="37" spans="1:45" x14ac:dyDescent="0.25">
      <c r="A37" s="111"/>
      <c r="B37" s="42" t="s">
        <v>22</v>
      </c>
      <c r="C37" s="9">
        <v>0</v>
      </c>
      <c r="D37" s="10">
        <v>0</v>
      </c>
      <c r="E37" s="30">
        <f>D37-C37</f>
        <v>0</v>
      </c>
      <c r="F37" s="124"/>
    </row>
    <row r="38" spans="1:45" x14ac:dyDescent="0.25">
      <c r="A38" s="111"/>
      <c r="B38" s="43" t="s">
        <v>15</v>
      </c>
      <c r="C38" s="26">
        <v>0</v>
      </c>
      <c r="D38" s="27">
        <v>0</v>
      </c>
      <c r="E38" s="37">
        <f>D38-C38</f>
        <v>0</v>
      </c>
      <c r="F38" s="131"/>
    </row>
    <row r="39" spans="1:45" s="11" customFormat="1" ht="15.75" thickBot="1" x14ac:dyDescent="0.3">
      <c r="A39" s="111"/>
      <c r="B39" s="38" t="s">
        <v>131</v>
      </c>
      <c r="C39" s="51">
        <f>+C29+C33+C35+C36+C37+C38</f>
        <v>0</v>
      </c>
      <c r="D39" s="32">
        <f>+D29+D33+D35+D36+D37+D38</f>
        <v>0</v>
      </c>
      <c r="E39" s="32">
        <f>+E29+E33+E35+E36+E37+E38</f>
        <v>0</v>
      </c>
      <c r="F39" s="3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111"/>
      <c r="B40" s="50" t="s">
        <v>147</v>
      </c>
      <c r="C40" s="52">
        <v>0</v>
      </c>
      <c r="D40" s="54">
        <f>C40</f>
        <v>0</v>
      </c>
      <c r="E40" s="32">
        <f>C42</f>
        <v>0</v>
      </c>
      <c r="F40" s="33" t="s">
        <v>147</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111"/>
      <c r="B41" s="31" t="s">
        <v>148</v>
      </c>
      <c r="C41" s="53"/>
      <c r="D41" s="55">
        <v>0</v>
      </c>
      <c r="E41" s="54">
        <f>D41</f>
        <v>0</v>
      </c>
      <c r="F41" s="33" t="s">
        <v>148</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ht="15.75" thickBot="1" x14ac:dyDescent="0.3">
      <c r="A42" s="111"/>
      <c r="B42" s="34" t="s">
        <v>118</v>
      </c>
      <c r="C42" s="35">
        <f>+C39-C40</f>
        <v>0</v>
      </c>
      <c r="D42" s="56">
        <f>+D39-D40-D41</f>
        <v>0</v>
      </c>
      <c r="E42" s="58">
        <f>E39+E40-E41</f>
        <v>0</v>
      </c>
      <c r="F42" s="57" t="s">
        <v>149</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s="11" customFormat="1" x14ac:dyDescent="0.25">
      <c r="A43" s="111"/>
      <c r="B43" s="132"/>
      <c r="C43" s="97"/>
      <c r="D43" s="97"/>
      <c r="E43" s="97"/>
      <c r="F43" s="112"/>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x14ac:dyDescent="0.25">
      <c r="A44" s="111"/>
      <c r="B44" s="307" t="s">
        <v>74</v>
      </c>
      <c r="C44" s="307"/>
      <c r="D44" s="307"/>
      <c r="E44" s="307"/>
      <c r="F44" s="308"/>
    </row>
    <row r="45" spans="1:45" x14ac:dyDescent="0.25">
      <c r="A45" s="113"/>
      <c r="B45" s="133"/>
      <c r="C45" s="134"/>
      <c r="D45" s="134"/>
      <c r="E45" s="134"/>
      <c r="F45" s="135"/>
    </row>
    <row r="46" spans="1:45" x14ac:dyDescent="0.25">
      <c r="A46" s="114" t="s">
        <v>29</v>
      </c>
      <c r="B46" s="115"/>
      <c r="C46" s="116"/>
      <c r="D46" s="117"/>
      <c r="E46" s="117"/>
      <c r="F46" s="118"/>
    </row>
    <row r="47" spans="1:45" x14ac:dyDescent="0.25">
      <c r="A47" s="119"/>
      <c r="B47" s="298" t="s">
        <v>21</v>
      </c>
      <c r="C47" s="299"/>
      <c r="D47" s="300" t="s">
        <v>18</v>
      </c>
      <c r="E47" s="301"/>
      <c r="F47" s="302"/>
    </row>
    <row r="48" spans="1:45" x14ac:dyDescent="0.25">
      <c r="A48" s="119" t="s">
        <v>19</v>
      </c>
      <c r="B48" s="45" t="s">
        <v>214</v>
      </c>
      <c r="C48" s="59">
        <v>1</v>
      </c>
      <c r="D48" s="303" t="s">
        <v>214</v>
      </c>
      <c r="E48" s="304"/>
      <c r="F48" s="231">
        <f>C48</f>
        <v>1</v>
      </c>
    </row>
    <row r="49" spans="1:6" x14ac:dyDescent="0.25">
      <c r="A49" s="119" t="s">
        <v>20</v>
      </c>
      <c r="B49" s="45" t="s">
        <v>145</v>
      </c>
      <c r="C49" s="59">
        <v>1</v>
      </c>
      <c r="D49" s="303" t="s">
        <v>145</v>
      </c>
      <c r="E49" s="304"/>
      <c r="F49" s="231">
        <f>C49</f>
        <v>1</v>
      </c>
    </row>
    <row r="50" spans="1:6" x14ac:dyDescent="0.25">
      <c r="A50" s="111"/>
      <c r="B50" s="46" t="s">
        <v>30</v>
      </c>
      <c r="C50" s="96">
        <f>+C49-C48</f>
        <v>0</v>
      </c>
      <c r="D50" s="305" t="s">
        <v>30</v>
      </c>
      <c r="E50" s="306"/>
      <c r="F50" s="232">
        <f>+F49-F48</f>
        <v>0</v>
      </c>
    </row>
    <row r="51" spans="1:6" x14ac:dyDescent="0.25">
      <c r="A51" s="111"/>
      <c r="B51" s="46" t="s">
        <v>146</v>
      </c>
      <c r="C51" s="95">
        <v>0.17</v>
      </c>
      <c r="D51" s="305" t="s">
        <v>146</v>
      </c>
      <c r="E51" s="306"/>
      <c r="F51" s="235">
        <v>0.17</v>
      </c>
    </row>
    <row r="52" spans="1:6" x14ac:dyDescent="0.25">
      <c r="A52" s="136"/>
      <c r="B52" s="120" t="s">
        <v>17</v>
      </c>
      <c r="C52" s="233">
        <f>C33*C51/365*C50</f>
        <v>0</v>
      </c>
      <c r="D52" s="296" t="s">
        <v>17</v>
      </c>
      <c r="E52" s="297"/>
      <c r="F52" s="234">
        <f>D33*F51/365*F50</f>
        <v>0</v>
      </c>
    </row>
    <row r="53" spans="1:6" x14ac:dyDescent="0.25">
      <c r="B53" s="3"/>
      <c r="C53" s="19"/>
      <c r="D53" s="19"/>
      <c r="E53" s="19"/>
      <c r="F53" s="18"/>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row r="118" spans="2:6" x14ac:dyDescent="0.25">
      <c r="B118" s="3"/>
      <c r="C118" s="1"/>
      <c r="D118" s="1"/>
      <c r="E118" s="1"/>
      <c r="F118" s="2"/>
    </row>
  </sheetData>
  <protectedRanges>
    <protectedRange password="EFB0" sqref="B49" name="Range2"/>
    <protectedRange password="EFB0" sqref="B48" name="Range1"/>
  </protectedRanges>
  <mergeCells count="13">
    <mergeCell ref="D48:E48"/>
    <mergeCell ref="D49:E49"/>
    <mergeCell ref="D50:E50"/>
    <mergeCell ref="D51:E51"/>
    <mergeCell ref="D52:E52"/>
    <mergeCell ref="A1:B3"/>
    <mergeCell ref="F1:F6"/>
    <mergeCell ref="B47:C47"/>
    <mergeCell ref="D47:F47"/>
    <mergeCell ref="A7:B7"/>
    <mergeCell ref="A12:B12"/>
    <mergeCell ref="A26:B26"/>
    <mergeCell ref="B44:F44"/>
  </mergeCells>
  <pageMargins left="0" right="0" top="0" bottom="0" header="0" footer="0"/>
  <pageSetup scale="7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C06E5-6A7B-432F-9B95-F19623E78820}">
  <sheetPr codeName="Sheet4">
    <tabColor theme="8" tint="0.59999389629810485"/>
    <pageSetUpPr fitToPage="1"/>
  </sheetPr>
  <dimension ref="A1:S57"/>
  <sheetViews>
    <sheetView workbookViewId="0">
      <selection activeCell="A5" sqref="A5:B5"/>
    </sheetView>
  </sheetViews>
  <sheetFormatPr defaultRowHeight="15" x14ac:dyDescent="0.25"/>
  <cols>
    <col min="1" max="1" width="4.75" style="47" customWidth="1"/>
    <col min="2" max="2" width="36.625" style="47" bestFit="1" customWidth="1"/>
    <col min="3" max="5" width="22.125" style="49" customWidth="1"/>
    <col min="6" max="6" width="57.625" style="47" customWidth="1"/>
    <col min="7" max="8" width="9" style="47"/>
    <col min="9" max="9" width="19.125" style="47" bestFit="1" customWidth="1"/>
    <col min="10" max="10" width="19.25" style="47" bestFit="1" customWidth="1"/>
    <col min="11" max="11" width="18" style="47" bestFit="1" customWidth="1"/>
    <col min="12" max="16384" width="9" style="47"/>
  </cols>
  <sheetData>
    <row r="1" spans="1:19" ht="17.25" x14ac:dyDescent="0.3">
      <c r="A1" s="333" t="s">
        <v>160</v>
      </c>
      <c r="B1" s="333"/>
      <c r="C1" s="333"/>
      <c r="D1" s="333"/>
      <c r="E1" s="333"/>
      <c r="F1" s="333"/>
    </row>
    <row r="2" spans="1:19" ht="17.25" x14ac:dyDescent="0.3">
      <c r="A2" s="333" t="s">
        <v>86</v>
      </c>
      <c r="B2" s="333"/>
      <c r="C2" s="333"/>
      <c r="D2" s="333"/>
      <c r="E2" s="333"/>
      <c r="F2" s="333"/>
    </row>
    <row r="3" spans="1:19" ht="17.25" x14ac:dyDescent="0.3">
      <c r="A3" s="334" t="s">
        <v>215</v>
      </c>
      <c r="B3" s="334"/>
      <c r="C3" s="334"/>
      <c r="D3" s="334"/>
      <c r="E3" s="334"/>
      <c r="F3" s="334"/>
    </row>
    <row r="4" spans="1:19" x14ac:dyDescent="0.25">
      <c r="A4" s="193"/>
      <c r="B4" s="193"/>
      <c r="C4" s="194"/>
      <c r="D4" s="194"/>
      <c r="E4" s="194"/>
      <c r="F4" s="193"/>
    </row>
    <row r="5" spans="1:19" x14ac:dyDescent="0.25">
      <c r="A5" s="335" t="s">
        <v>248</v>
      </c>
      <c r="B5" s="335"/>
      <c r="C5" s="194" t="s">
        <v>23</v>
      </c>
      <c r="D5" s="194" t="s">
        <v>24</v>
      </c>
      <c r="E5" s="194" t="s">
        <v>26</v>
      </c>
      <c r="F5" s="193"/>
    </row>
    <row r="6" spans="1:19" x14ac:dyDescent="0.25">
      <c r="A6" s="195" t="s">
        <v>87</v>
      </c>
      <c r="B6" s="195"/>
      <c r="C6" s="194" t="s">
        <v>237</v>
      </c>
      <c r="D6" s="194" t="s">
        <v>227</v>
      </c>
      <c r="E6" s="194" t="s">
        <v>220</v>
      </c>
      <c r="F6" s="194"/>
      <c r="G6" s="49"/>
      <c r="H6" s="49"/>
      <c r="I6" s="49"/>
      <c r="J6" s="49"/>
      <c r="K6" s="49"/>
      <c r="L6" s="49"/>
      <c r="M6" s="49"/>
      <c r="N6" s="49"/>
      <c r="O6" s="49"/>
      <c r="P6" s="49"/>
      <c r="Q6" s="49"/>
      <c r="R6" s="49"/>
      <c r="S6" s="49"/>
    </row>
    <row r="7" spans="1:19" ht="15.75" thickBot="1" x14ac:dyDescent="0.3">
      <c r="A7" s="195" t="s">
        <v>88</v>
      </c>
      <c r="B7" s="195"/>
      <c r="C7" s="194" t="s">
        <v>219</v>
      </c>
      <c r="D7" s="194" t="s">
        <v>226</v>
      </c>
      <c r="E7" s="141" t="s">
        <v>217</v>
      </c>
      <c r="F7" s="194"/>
      <c r="G7" s="49"/>
      <c r="H7" s="49"/>
      <c r="I7" s="49"/>
      <c r="J7" s="49"/>
      <c r="K7" s="49"/>
      <c r="L7" s="49"/>
      <c r="M7" s="49"/>
      <c r="N7" s="49"/>
      <c r="O7" s="49"/>
      <c r="P7" s="49"/>
      <c r="Q7" s="49"/>
      <c r="R7" s="49"/>
      <c r="S7" s="49"/>
    </row>
    <row r="8" spans="1:19" ht="16.5" thickBot="1" x14ac:dyDescent="0.3">
      <c r="A8" s="324" t="s">
        <v>89</v>
      </c>
      <c r="B8" s="325"/>
      <c r="C8" s="325"/>
      <c r="D8" s="325"/>
      <c r="E8" s="325"/>
      <c r="F8" s="137" t="s">
        <v>90</v>
      </c>
    </row>
    <row r="9" spans="1:19" x14ac:dyDescent="0.25">
      <c r="A9" s="193"/>
      <c r="B9" s="196" t="s">
        <v>91</v>
      </c>
      <c r="C9" s="197">
        <v>0</v>
      </c>
      <c r="D9" s="198">
        <v>0</v>
      </c>
      <c r="E9" s="215">
        <f>D9-C9</f>
        <v>0</v>
      </c>
      <c r="F9" s="199" t="s">
        <v>92</v>
      </c>
    </row>
    <row r="10" spans="1:19" x14ac:dyDescent="0.25">
      <c r="A10" s="193"/>
      <c r="B10" s="200" t="s">
        <v>93</v>
      </c>
      <c r="C10" s="212">
        <f>C9*2%</f>
        <v>0</v>
      </c>
      <c r="D10" s="213">
        <f>D9*2%</f>
        <v>0</v>
      </c>
      <c r="E10" s="213">
        <f>D10-C10</f>
        <v>0</v>
      </c>
      <c r="F10" s="201"/>
    </row>
    <row r="11" spans="1:19" x14ac:dyDescent="0.25">
      <c r="A11" s="193"/>
      <c r="B11" s="200" t="s">
        <v>94</v>
      </c>
      <c r="C11" s="202">
        <v>0</v>
      </c>
      <c r="D11" s="203"/>
      <c r="E11" s="213">
        <f>D11-C11</f>
        <v>0</v>
      </c>
      <c r="F11" s="201" t="s">
        <v>95</v>
      </c>
    </row>
    <row r="12" spans="1:19" x14ac:dyDescent="0.25">
      <c r="A12" s="193"/>
      <c r="B12" s="200" t="s">
        <v>238</v>
      </c>
      <c r="C12" s="202">
        <v>0</v>
      </c>
      <c r="D12" s="203">
        <v>0</v>
      </c>
      <c r="E12" s="213">
        <f>D12-C12</f>
        <v>0</v>
      </c>
      <c r="F12" s="201" t="s">
        <v>96</v>
      </c>
    </row>
    <row r="13" spans="1:19" ht="15.75" thickBot="1" x14ac:dyDescent="0.3">
      <c r="A13" s="193"/>
      <c r="B13" s="200" t="s">
        <v>150</v>
      </c>
      <c r="C13" s="214">
        <f>C10+C11+C12</f>
        <v>0</v>
      </c>
      <c r="D13" s="213">
        <f>D10+D11+D12</f>
        <v>0</v>
      </c>
      <c r="E13" s="213">
        <f>D13-C13</f>
        <v>0</v>
      </c>
      <c r="F13" s="201"/>
    </row>
    <row r="14" spans="1:19" ht="15.75" thickBot="1" x14ac:dyDescent="0.3">
      <c r="A14" s="193"/>
      <c r="B14" s="204" t="s">
        <v>151</v>
      </c>
      <c r="C14" s="205">
        <v>0</v>
      </c>
      <c r="D14" s="214">
        <f>C14</f>
        <v>0</v>
      </c>
      <c r="E14" s="213">
        <f>C16</f>
        <v>0</v>
      </c>
      <c r="F14" s="201" t="s">
        <v>152</v>
      </c>
    </row>
    <row r="15" spans="1:19" ht="15.75" thickBot="1" x14ac:dyDescent="0.3">
      <c r="A15" s="193"/>
      <c r="B15" s="200" t="s">
        <v>153</v>
      </c>
      <c r="C15" s="206"/>
      <c r="D15" s="205">
        <v>0</v>
      </c>
      <c r="E15" s="212">
        <f>D15</f>
        <v>0</v>
      </c>
      <c r="F15" s="201" t="s">
        <v>154</v>
      </c>
    </row>
    <row r="16" spans="1:19" x14ac:dyDescent="0.25">
      <c r="A16" s="193"/>
      <c r="B16" s="207" t="s">
        <v>155</v>
      </c>
      <c r="C16" s="216">
        <f>C13-C14</f>
        <v>0</v>
      </c>
      <c r="D16" s="217">
        <f>+D13-D14-D15</f>
        <v>0</v>
      </c>
      <c r="E16" s="218">
        <f>E13+E14-E15</f>
        <v>0</v>
      </c>
      <c r="F16" s="208" t="s">
        <v>156</v>
      </c>
    </row>
    <row r="17" spans="1:6" ht="15.75" thickBot="1" x14ac:dyDescent="0.3">
      <c r="A17" s="193"/>
      <c r="B17" s="193"/>
      <c r="C17" s="194"/>
      <c r="D17" s="194"/>
      <c r="E17" s="194"/>
      <c r="F17" s="193"/>
    </row>
    <row r="18" spans="1:6" ht="16.5" thickBot="1" x14ac:dyDescent="0.3">
      <c r="A18" s="324" t="s">
        <v>97</v>
      </c>
      <c r="B18" s="325"/>
      <c r="C18" s="325"/>
      <c r="D18" s="325"/>
      <c r="E18" s="325"/>
      <c r="F18" s="137" t="s">
        <v>90</v>
      </c>
    </row>
    <row r="19" spans="1:6" x14ac:dyDescent="0.25">
      <c r="A19" s="193"/>
      <c r="B19" s="196" t="s">
        <v>98</v>
      </c>
      <c r="C19" s="197">
        <v>0</v>
      </c>
      <c r="D19" s="198">
        <v>0</v>
      </c>
      <c r="E19" s="215">
        <f>D19-C19</f>
        <v>0</v>
      </c>
      <c r="F19" s="199" t="s">
        <v>99</v>
      </c>
    </row>
    <row r="20" spans="1:6" x14ac:dyDescent="0.25">
      <c r="A20" s="193"/>
      <c r="B20" s="200" t="s">
        <v>100</v>
      </c>
      <c r="C20" s="212">
        <f>C19*1%</f>
        <v>0</v>
      </c>
      <c r="D20" s="213">
        <f>D19*1%</f>
        <v>0</v>
      </c>
      <c r="E20" s="213">
        <f>D20-C20</f>
        <v>0</v>
      </c>
      <c r="F20" s="201"/>
    </row>
    <row r="21" spans="1:6" x14ac:dyDescent="0.25">
      <c r="A21" s="193"/>
      <c r="B21" s="200" t="s">
        <v>101</v>
      </c>
      <c r="C21" s="202">
        <v>0</v>
      </c>
      <c r="D21" s="203">
        <v>0</v>
      </c>
      <c r="E21" s="213">
        <f>D21-C21</f>
        <v>0</v>
      </c>
      <c r="F21" s="201" t="s">
        <v>95</v>
      </c>
    </row>
    <row r="22" spans="1:6" x14ac:dyDescent="0.25">
      <c r="A22" s="193"/>
      <c r="B22" s="200" t="s">
        <v>239</v>
      </c>
      <c r="C22" s="202">
        <v>0</v>
      </c>
      <c r="D22" s="203">
        <v>0</v>
      </c>
      <c r="E22" s="213">
        <f>D22-C22</f>
        <v>0</v>
      </c>
      <c r="F22" s="201" t="s">
        <v>96</v>
      </c>
    </row>
    <row r="23" spans="1:6" ht="15.75" thickBot="1" x14ac:dyDescent="0.3">
      <c r="A23" s="193"/>
      <c r="B23" s="200" t="s">
        <v>150</v>
      </c>
      <c r="C23" s="214">
        <f>C20+C21+C22</f>
        <v>0</v>
      </c>
      <c r="D23" s="213">
        <f>D20+D21+D22</f>
        <v>0</v>
      </c>
      <c r="E23" s="213">
        <f>D23-C23</f>
        <v>0</v>
      </c>
      <c r="F23" s="201"/>
    </row>
    <row r="24" spans="1:6" ht="15.75" thickBot="1" x14ac:dyDescent="0.3">
      <c r="A24" s="193"/>
      <c r="B24" s="204" t="s">
        <v>151</v>
      </c>
      <c r="C24" s="205">
        <v>0</v>
      </c>
      <c r="D24" s="214">
        <f>C24</f>
        <v>0</v>
      </c>
      <c r="E24" s="213">
        <f>C26</f>
        <v>0</v>
      </c>
      <c r="F24" s="201" t="s">
        <v>152</v>
      </c>
    </row>
    <row r="25" spans="1:6" ht="15.75" thickBot="1" x14ac:dyDescent="0.3">
      <c r="A25" s="193"/>
      <c r="B25" s="200" t="s">
        <v>153</v>
      </c>
      <c r="C25" s="206"/>
      <c r="D25" s="205">
        <v>0</v>
      </c>
      <c r="E25" s="212">
        <f>D25</f>
        <v>0</v>
      </c>
      <c r="F25" s="201" t="s">
        <v>154</v>
      </c>
    </row>
    <row r="26" spans="1:6" x14ac:dyDescent="0.25">
      <c r="A26" s="193"/>
      <c r="B26" s="207" t="s">
        <v>155</v>
      </c>
      <c r="C26" s="216">
        <f>C23-C24</f>
        <v>0</v>
      </c>
      <c r="D26" s="217">
        <f>+D23-D24-D25</f>
        <v>0</v>
      </c>
      <c r="E26" s="218">
        <f>E23+E24-E25</f>
        <v>0</v>
      </c>
      <c r="F26" s="208" t="s">
        <v>156</v>
      </c>
    </row>
    <row r="27" spans="1:6" ht="15.75" thickBot="1" x14ac:dyDescent="0.3">
      <c r="A27" s="193"/>
      <c r="B27" s="193"/>
      <c r="C27" s="194"/>
      <c r="D27" s="194"/>
      <c r="E27" s="194"/>
      <c r="F27" s="193"/>
    </row>
    <row r="28" spans="1:6" ht="16.5" thickBot="1" x14ac:dyDescent="0.3">
      <c r="A28" s="324" t="s">
        <v>102</v>
      </c>
      <c r="B28" s="325"/>
      <c r="C28" s="325"/>
      <c r="D28" s="325"/>
      <c r="E28" s="325"/>
      <c r="F28" s="137" t="s">
        <v>90</v>
      </c>
    </row>
    <row r="29" spans="1:6" x14ac:dyDescent="0.25">
      <c r="A29" s="193"/>
      <c r="B29" s="196" t="s">
        <v>103</v>
      </c>
      <c r="C29" s="197">
        <v>0</v>
      </c>
      <c r="D29" s="198">
        <v>0</v>
      </c>
      <c r="E29" s="215">
        <f>D29-C29</f>
        <v>0</v>
      </c>
      <c r="F29" s="199" t="s">
        <v>104</v>
      </c>
    </row>
    <row r="30" spans="1:6" x14ac:dyDescent="0.25">
      <c r="A30" s="193"/>
      <c r="B30" s="200" t="s">
        <v>105</v>
      </c>
      <c r="C30" s="212">
        <f>C29*2%</f>
        <v>0</v>
      </c>
      <c r="D30" s="213">
        <f>D29*2%</f>
        <v>0</v>
      </c>
      <c r="E30" s="213">
        <f>D30-C30</f>
        <v>0</v>
      </c>
      <c r="F30" s="201"/>
    </row>
    <row r="31" spans="1:6" x14ac:dyDescent="0.25">
      <c r="A31" s="193"/>
      <c r="B31" s="200" t="s">
        <v>106</v>
      </c>
      <c r="C31" s="202">
        <v>0</v>
      </c>
      <c r="D31" s="203">
        <v>0</v>
      </c>
      <c r="E31" s="213">
        <f>D31-C31</f>
        <v>0</v>
      </c>
      <c r="F31" s="201" t="s">
        <v>95</v>
      </c>
    </row>
    <row r="32" spans="1:6" x14ac:dyDescent="0.25">
      <c r="A32" s="193"/>
      <c r="B32" s="200" t="s">
        <v>240</v>
      </c>
      <c r="C32" s="202">
        <v>0</v>
      </c>
      <c r="D32" s="203">
        <v>0</v>
      </c>
      <c r="E32" s="213">
        <f>D32-C32</f>
        <v>0</v>
      </c>
      <c r="F32" s="201" t="s">
        <v>96</v>
      </c>
    </row>
    <row r="33" spans="1:8" ht="15.75" thickBot="1" x14ac:dyDescent="0.3">
      <c r="A33" s="193"/>
      <c r="B33" s="200" t="s">
        <v>150</v>
      </c>
      <c r="C33" s="214">
        <f>C30+C31+C32</f>
        <v>0</v>
      </c>
      <c r="D33" s="213">
        <f>D30+D31+D32</f>
        <v>0</v>
      </c>
      <c r="E33" s="213">
        <f>D33-C33</f>
        <v>0</v>
      </c>
      <c r="F33" s="201"/>
    </row>
    <row r="34" spans="1:8" ht="15.75" thickBot="1" x14ac:dyDescent="0.3">
      <c r="A34" s="193"/>
      <c r="B34" s="204" t="s">
        <v>151</v>
      </c>
      <c r="C34" s="205">
        <v>0</v>
      </c>
      <c r="D34" s="214">
        <f>C34</f>
        <v>0</v>
      </c>
      <c r="E34" s="213">
        <f>C36</f>
        <v>0</v>
      </c>
      <c r="F34" s="201" t="s">
        <v>152</v>
      </c>
    </row>
    <row r="35" spans="1:8" ht="15.75" thickBot="1" x14ac:dyDescent="0.3">
      <c r="A35" s="193"/>
      <c r="B35" s="200" t="s">
        <v>153</v>
      </c>
      <c r="C35" s="206"/>
      <c r="D35" s="205">
        <v>0</v>
      </c>
      <c r="E35" s="212">
        <f>D35</f>
        <v>0</v>
      </c>
      <c r="F35" s="201" t="s">
        <v>154</v>
      </c>
    </row>
    <row r="36" spans="1:8" x14ac:dyDescent="0.25">
      <c r="A36" s="193"/>
      <c r="B36" s="207" t="s">
        <v>155</v>
      </c>
      <c r="C36" s="216">
        <f>C33-C34</f>
        <v>0</v>
      </c>
      <c r="D36" s="217">
        <f>D33-D34-D35</f>
        <v>0</v>
      </c>
      <c r="E36" s="218">
        <f>E33+E34-E35</f>
        <v>0</v>
      </c>
      <c r="F36" s="208" t="s">
        <v>156</v>
      </c>
    </row>
    <row r="37" spans="1:8" ht="15.75" thickBot="1" x14ac:dyDescent="0.3">
      <c r="A37" s="193"/>
      <c r="B37" s="193"/>
      <c r="C37" s="194"/>
      <c r="D37" s="194"/>
      <c r="E37" s="194"/>
      <c r="F37" s="193"/>
    </row>
    <row r="38" spans="1:8" ht="16.5" thickBot="1" x14ac:dyDescent="0.3">
      <c r="A38" s="324" t="s">
        <v>107</v>
      </c>
      <c r="B38" s="325"/>
      <c r="C38" s="325"/>
      <c r="D38" s="325"/>
      <c r="E38" s="325"/>
      <c r="F38" s="137" t="s">
        <v>90</v>
      </c>
    </row>
    <row r="39" spans="1:8" x14ac:dyDescent="0.25">
      <c r="A39" s="193"/>
      <c r="B39" s="196" t="s">
        <v>108</v>
      </c>
      <c r="C39" s="197">
        <v>0</v>
      </c>
      <c r="D39" s="198">
        <v>0</v>
      </c>
      <c r="E39" s="215">
        <f>D39-C39</f>
        <v>0</v>
      </c>
      <c r="F39" s="199" t="s">
        <v>109</v>
      </c>
    </row>
    <row r="40" spans="1:8" x14ac:dyDescent="0.25">
      <c r="A40" s="193"/>
      <c r="B40" s="200" t="s">
        <v>110</v>
      </c>
      <c r="C40" s="212">
        <f>C39*4</f>
        <v>0</v>
      </c>
      <c r="D40" s="213">
        <f>D39*4</f>
        <v>0</v>
      </c>
      <c r="E40" s="213">
        <f>D40-C40</f>
        <v>0</v>
      </c>
      <c r="F40" s="201"/>
    </row>
    <row r="41" spans="1:8" x14ac:dyDescent="0.25">
      <c r="A41" s="193"/>
      <c r="B41" s="200" t="s">
        <v>111</v>
      </c>
      <c r="C41" s="202">
        <v>0</v>
      </c>
      <c r="D41" s="203">
        <v>0</v>
      </c>
      <c r="E41" s="213">
        <f>D41-C41</f>
        <v>0</v>
      </c>
      <c r="F41" s="201" t="s">
        <v>95</v>
      </c>
    </row>
    <row r="42" spans="1:8" x14ac:dyDescent="0.25">
      <c r="A42" s="193"/>
      <c r="B42" s="200" t="s">
        <v>241</v>
      </c>
      <c r="C42" s="202">
        <v>0</v>
      </c>
      <c r="D42" s="203">
        <v>0</v>
      </c>
      <c r="E42" s="213">
        <f>D42-C42</f>
        <v>0</v>
      </c>
      <c r="F42" s="201" t="s">
        <v>96</v>
      </c>
    </row>
    <row r="43" spans="1:8" ht="15.75" thickBot="1" x14ac:dyDescent="0.3">
      <c r="A43" s="193"/>
      <c r="B43" s="200" t="s">
        <v>150</v>
      </c>
      <c r="C43" s="214">
        <f>C40+C41+C42</f>
        <v>0</v>
      </c>
      <c r="D43" s="213">
        <f>D40+D41+D42</f>
        <v>0</v>
      </c>
      <c r="E43" s="213">
        <f>D43-C43</f>
        <v>0</v>
      </c>
      <c r="F43" s="201"/>
    </row>
    <row r="44" spans="1:8" ht="15.75" thickBot="1" x14ac:dyDescent="0.3">
      <c r="A44" s="193"/>
      <c r="B44" s="204" t="s">
        <v>151</v>
      </c>
      <c r="C44" s="205">
        <v>0</v>
      </c>
      <c r="D44" s="214">
        <f>C44</f>
        <v>0</v>
      </c>
      <c r="E44" s="213">
        <f>C46</f>
        <v>0</v>
      </c>
      <c r="F44" s="201" t="s">
        <v>152</v>
      </c>
    </row>
    <row r="45" spans="1:8" ht="15.75" thickBot="1" x14ac:dyDescent="0.3">
      <c r="A45" s="193"/>
      <c r="B45" s="200" t="s">
        <v>153</v>
      </c>
      <c r="C45" s="206"/>
      <c r="D45" s="205"/>
      <c r="E45" s="212">
        <f>D45</f>
        <v>0</v>
      </c>
      <c r="F45" s="201" t="s">
        <v>154</v>
      </c>
    </row>
    <row r="46" spans="1:8" x14ac:dyDescent="0.25">
      <c r="A46" s="193"/>
      <c r="B46" s="207" t="s">
        <v>155</v>
      </c>
      <c r="C46" s="216">
        <f>C43-C44</f>
        <v>0</v>
      </c>
      <c r="D46" s="217">
        <f>D43-D44-D45</f>
        <v>0</v>
      </c>
      <c r="E46" s="219">
        <f>E43+E44-E45</f>
        <v>0</v>
      </c>
      <c r="F46" s="208" t="s">
        <v>156</v>
      </c>
      <c r="H46" s="48"/>
    </row>
    <row r="47" spans="1:8" ht="15.75" thickBot="1" x14ac:dyDescent="0.3">
      <c r="A47" s="193"/>
      <c r="B47" s="326"/>
      <c r="C47" s="326"/>
      <c r="D47" s="326"/>
      <c r="E47" s="326"/>
      <c r="F47" s="326"/>
    </row>
    <row r="48" spans="1:8" ht="15.75" thickBot="1" x14ac:dyDescent="0.3">
      <c r="A48" s="39"/>
      <c r="B48" s="327" t="s">
        <v>216</v>
      </c>
      <c r="C48" s="327"/>
      <c r="D48" s="327"/>
      <c r="E48" s="327"/>
      <c r="F48" s="328"/>
    </row>
    <row r="49" spans="1:6" x14ac:dyDescent="0.25">
      <c r="A49" s="193"/>
      <c r="B49" s="329" t="s">
        <v>112</v>
      </c>
      <c r="C49" s="330"/>
      <c r="D49" s="331" t="s">
        <v>113</v>
      </c>
      <c r="E49" s="331"/>
      <c r="F49" s="332"/>
    </row>
    <row r="50" spans="1:6" x14ac:dyDescent="0.25">
      <c r="A50" s="193"/>
      <c r="B50" s="209" t="s">
        <v>157</v>
      </c>
      <c r="C50" s="210">
        <v>1</v>
      </c>
      <c r="D50" s="322" t="s">
        <v>158</v>
      </c>
      <c r="E50" s="322"/>
      <c r="F50" s="221">
        <f>C50</f>
        <v>1</v>
      </c>
    </row>
    <row r="51" spans="1:6" x14ac:dyDescent="0.25">
      <c r="A51" s="193"/>
      <c r="B51" s="209" t="s">
        <v>145</v>
      </c>
      <c r="C51" s="210">
        <v>1</v>
      </c>
      <c r="D51" s="322" t="s">
        <v>145</v>
      </c>
      <c r="E51" s="322"/>
      <c r="F51" s="221">
        <f>C51</f>
        <v>1</v>
      </c>
    </row>
    <row r="52" spans="1:6" x14ac:dyDescent="0.25">
      <c r="A52" s="193"/>
      <c r="B52" s="211" t="s">
        <v>30</v>
      </c>
      <c r="C52" s="220">
        <f>C51-C50</f>
        <v>0</v>
      </c>
      <c r="D52" s="323" t="s">
        <v>30</v>
      </c>
      <c r="E52" s="323"/>
      <c r="F52" s="222">
        <f>F51-F50</f>
        <v>0</v>
      </c>
    </row>
    <row r="53" spans="1:6" x14ac:dyDescent="0.25">
      <c r="A53" s="193"/>
      <c r="B53" s="211" t="s">
        <v>146</v>
      </c>
      <c r="C53" s="228">
        <v>0.17</v>
      </c>
      <c r="D53" s="323" t="s">
        <v>146</v>
      </c>
      <c r="E53" s="323"/>
      <c r="F53" s="229">
        <v>0.17</v>
      </c>
    </row>
    <row r="54" spans="1:6" x14ac:dyDescent="0.25">
      <c r="A54" s="193"/>
      <c r="B54" s="138" t="s">
        <v>114</v>
      </c>
      <c r="C54" s="223">
        <f>C10*C53/365*C52</f>
        <v>0</v>
      </c>
      <c r="D54" s="320" t="s">
        <v>114</v>
      </c>
      <c r="E54" s="320"/>
      <c r="F54" s="226">
        <f>D10*F53/365*F52</f>
        <v>0</v>
      </c>
    </row>
    <row r="55" spans="1:6" x14ac:dyDescent="0.25">
      <c r="A55" s="193"/>
      <c r="B55" s="138" t="s">
        <v>115</v>
      </c>
      <c r="C55" s="224">
        <f>C20*C53/365*C52</f>
        <v>0</v>
      </c>
      <c r="D55" s="320" t="s">
        <v>115</v>
      </c>
      <c r="E55" s="320"/>
      <c r="F55" s="226">
        <f>D20*F53/365*F52</f>
        <v>0</v>
      </c>
    </row>
    <row r="56" spans="1:6" x14ac:dyDescent="0.25">
      <c r="A56" s="193"/>
      <c r="B56" s="138" t="s">
        <v>116</v>
      </c>
      <c r="C56" s="224">
        <f>C30*C53/365*C52</f>
        <v>0</v>
      </c>
      <c r="D56" s="320" t="s">
        <v>116</v>
      </c>
      <c r="E56" s="320"/>
      <c r="F56" s="226">
        <f>D30*F53/365*F52</f>
        <v>0</v>
      </c>
    </row>
    <row r="57" spans="1:6" x14ac:dyDescent="0.25">
      <c r="A57" s="193"/>
      <c r="B57" s="139" t="s">
        <v>117</v>
      </c>
      <c r="C57" s="225">
        <f>C40*C53/365*C52</f>
        <v>0</v>
      </c>
      <c r="D57" s="321" t="s">
        <v>117</v>
      </c>
      <c r="E57" s="321"/>
      <c r="F57" s="227">
        <f>D40*F53/365*F52</f>
        <v>0</v>
      </c>
    </row>
  </sheetData>
  <sheetProtection algorithmName="SHA-512" hashValue="YA1CgZQmJN0Py74OfJkxSFRWWNleb+0QjmTMkY6yxywhc7Zh0VJDHozsC539A3F6MMZnX1jf4wAdsW+5W7mIvw==" saltValue="KUn2kBMLwStj4EJLXKg11g==" spinCount="100000" sheet="1" objects="1" scenarios="1"/>
  <protectedRanges>
    <protectedRange password="EFB0" sqref="B51" name="Range2_1_1"/>
    <protectedRange password="EFB0" sqref="B50" name="Range1_1_1"/>
  </protectedRanges>
  <mergeCells count="20">
    <mergeCell ref="D56:E56"/>
    <mergeCell ref="D57:E57"/>
    <mergeCell ref="D50:E50"/>
    <mergeCell ref="D51:E51"/>
    <mergeCell ref="D52:E52"/>
    <mergeCell ref="D53:E53"/>
    <mergeCell ref="D54:E54"/>
    <mergeCell ref="D55:E55"/>
    <mergeCell ref="B49:C49"/>
    <mergeCell ref="D49:F49"/>
    <mergeCell ref="A1:F1"/>
    <mergeCell ref="A3:F3"/>
    <mergeCell ref="A5:B5"/>
    <mergeCell ref="A8:E8"/>
    <mergeCell ref="A18:E18"/>
    <mergeCell ref="A28:E28"/>
    <mergeCell ref="A38:E38"/>
    <mergeCell ref="B47:F47"/>
    <mergeCell ref="B48:F48"/>
    <mergeCell ref="A2:F2"/>
  </mergeCells>
  <pageMargins left="0.45" right="0.45" top="0.5" bottom="0.5" header="0.3" footer="0.05"/>
  <pageSetup scale="7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FC8F-D2F6-414B-87D6-9E9835632F09}">
  <sheetPr codeName="Sheet5">
    <tabColor theme="8" tint="0.79998168889431442"/>
    <pageSetUpPr fitToPage="1"/>
  </sheetPr>
  <dimension ref="A1:AS117"/>
  <sheetViews>
    <sheetView workbookViewId="0">
      <selection activeCell="B3" sqref="B3"/>
    </sheetView>
  </sheetViews>
  <sheetFormatPr defaultColWidth="9" defaultRowHeight="15" x14ac:dyDescent="0.25"/>
  <cols>
    <col min="1" max="1" width="4.375" style="3" customWidth="1"/>
    <col min="2" max="2" width="43" style="4" customWidth="1"/>
    <col min="3" max="5" width="22.125" style="20" customWidth="1"/>
    <col min="6" max="6" width="45.125" style="21" customWidth="1"/>
    <col min="7" max="16384" width="9" style="3"/>
  </cols>
  <sheetData>
    <row r="1" spans="1:45" ht="15" customHeight="1" x14ac:dyDescent="0.25">
      <c r="A1" s="351" t="s">
        <v>228</v>
      </c>
      <c r="B1" s="352"/>
      <c r="C1" s="157"/>
      <c r="D1" s="158"/>
      <c r="E1" s="158"/>
      <c r="F1" s="358" t="s">
        <v>229</v>
      </c>
    </row>
    <row r="2" spans="1:45" ht="15" customHeight="1" x14ac:dyDescent="0.25">
      <c r="A2" s="353"/>
      <c r="B2" s="354"/>
      <c r="C2" s="98"/>
      <c r="D2" s="99"/>
      <c r="E2" s="99"/>
      <c r="F2" s="359"/>
    </row>
    <row r="3" spans="1:45" x14ac:dyDescent="0.25">
      <c r="A3" s="150"/>
      <c r="B3" s="106" t="s">
        <v>80</v>
      </c>
      <c r="C3" s="102" t="s">
        <v>23</v>
      </c>
      <c r="D3" s="103" t="s">
        <v>24</v>
      </c>
      <c r="E3" s="103" t="s">
        <v>26</v>
      </c>
      <c r="F3" s="359"/>
    </row>
    <row r="4" spans="1:45" x14ac:dyDescent="0.25">
      <c r="A4" s="150"/>
      <c r="B4" s="4" t="s">
        <v>84</v>
      </c>
      <c r="C4" s="102" t="s">
        <v>222</v>
      </c>
      <c r="D4" s="103" t="s">
        <v>227</v>
      </c>
      <c r="E4" s="103" t="s">
        <v>221</v>
      </c>
      <c r="F4" s="359"/>
    </row>
    <row r="5" spans="1:45" x14ac:dyDescent="0.25">
      <c r="A5" s="150"/>
      <c r="B5" s="107" t="s">
        <v>209</v>
      </c>
      <c r="C5" s="104" t="s">
        <v>219</v>
      </c>
      <c r="D5" s="105" t="s">
        <v>225</v>
      </c>
      <c r="E5" s="140" t="s">
        <v>224</v>
      </c>
      <c r="F5" s="360"/>
    </row>
    <row r="6" spans="1:45" s="8" customFormat="1" x14ac:dyDescent="0.25">
      <c r="A6" s="355" t="s">
        <v>1</v>
      </c>
      <c r="B6" s="319"/>
      <c r="C6" s="5"/>
      <c r="D6" s="6"/>
      <c r="E6" s="7"/>
      <c r="F6" s="159" t="s">
        <v>16</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x14ac:dyDescent="0.25">
      <c r="A7" s="150"/>
      <c r="B7" s="40" t="s">
        <v>85</v>
      </c>
      <c r="C7" s="9">
        <v>0</v>
      </c>
      <c r="D7" s="10">
        <v>0</v>
      </c>
      <c r="E7" s="30">
        <f t="shared" ref="E7:E24" si="0">D7-C7</f>
        <v>0</v>
      </c>
      <c r="F7" s="160"/>
    </row>
    <row r="8" spans="1:45" s="11" customFormat="1" x14ac:dyDescent="0.25">
      <c r="A8" s="150"/>
      <c r="B8" s="36" t="s">
        <v>12</v>
      </c>
      <c r="C8" s="28">
        <f>C7</f>
        <v>0</v>
      </c>
      <c r="D8" s="29">
        <f>SUM(D7:D7)</f>
        <v>0</v>
      </c>
      <c r="E8" s="30">
        <f t="shared" si="0"/>
        <v>0</v>
      </c>
      <c r="F8" s="160"/>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row>
    <row r="9" spans="1:45" x14ac:dyDescent="0.25">
      <c r="A9" s="150"/>
      <c r="B9" s="40" t="s">
        <v>11</v>
      </c>
      <c r="C9" s="9">
        <v>0</v>
      </c>
      <c r="D9" s="10">
        <v>0</v>
      </c>
      <c r="E9" s="30">
        <f t="shared" si="0"/>
        <v>0</v>
      </c>
      <c r="F9" s="160"/>
    </row>
    <row r="10" spans="1:45" s="11" customFormat="1" x14ac:dyDescent="0.25">
      <c r="A10" s="150"/>
      <c r="B10" s="36" t="s">
        <v>13</v>
      </c>
      <c r="C10" s="28">
        <f>C8+C9</f>
        <v>0</v>
      </c>
      <c r="D10" s="29">
        <f>SUM(D8:D9)</f>
        <v>0</v>
      </c>
      <c r="E10" s="30">
        <f t="shared" si="0"/>
        <v>0</v>
      </c>
      <c r="F10" s="160"/>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x14ac:dyDescent="0.25">
      <c r="A11" s="356" t="s">
        <v>0</v>
      </c>
      <c r="B11" s="319"/>
      <c r="C11" s="12"/>
      <c r="D11" s="13"/>
      <c r="E11" s="14"/>
      <c r="F11" s="162"/>
    </row>
    <row r="12" spans="1:45" x14ac:dyDescent="0.25">
      <c r="A12" s="150"/>
      <c r="B12" s="40" t="s">
        <v>2</v>
      </c>
      <c r="C12" s="9"/>
      <c r="D12" s="10"/>
      <c r="E12" s="30">
        <f t="shared" si="0"/>
        <v>0</v>
      </c>
      <c r="F12" s="160"/>
    </row>
    <row r="13" spans="1:45" x14ac:dyDescent="0.25">
      <c r="A13" s="150"/>
      <c r="B13" s="40" t="s">
        <v>14</v>
      </c>
      <c r="C13" s="9"/>
      <c r="D13" s="10"/>
      <c r="E13" s="30">
        <f t="shared" si="0"/>
        <v>0</v>
      </c>
      <c r="F13" s="160"/>
    </row>
    <row r="14" spans="1:45" x14ac:dyDescent="0.25">
      <c r="A14" s="150"/>
      <c r="B14" s="40" t="s">
        <v>3</v>
      </c>
      <c r="C14" s="9"/>
      <c r="D14" s="10"/>
      <c r="E14" s="30">
        <f>D14-C14</f>
        <v>0</v>
      </c>
      <c r="F14" s="160"/>
    </row>
    <row r="15" spans="1:45" x14ac:dyDescent="0.25">
      <c r="A15" s="150"/>
      <c r="B15" s="40" t="s">
        <v>138</v>
      </c>
      <c r="C15" s="9"/>
      <c r="D15" s="10"/>
      <c r="E15" s="30">
        <f>D15-C15</f>
        <v>0</v>
      </c>
      <c r="F15" s="163"/>
    </row>
    <row r="16" spans="1:45" x14ac:dyDescent="0.25">
      <c r="A16" s="150"/>
      <c r="B16" s="40" t="s">
        <v>5</v>
      </c>
      <c r="C16" s="9"/>
      <c r="D16" s="10"/>
      <c r="E16" s="30">
        <f t="shared" si="0"/>
        <v>0</v>
      </c>
      <c r="F16" s="160"/>
    </row>
    <row r="17" spans="1:45" x14ac:dyDescent="0.25">
      <c r="A17" s="150"/>
      <c r="B17" s="40" t="s">
        <v>6</v>
      </c>
      <c r="C17" s="9"/>
      <c r="D17" s="10"/>
      <c r="E17" s="30">
        <f t="shared" si="0"/>
        <v>0</v>
      </c>
      <c r="F17" s="160"/>
    </row>
    <row r="18" spans="1:45" x14ac:dyDescent="0.25">
      <c r="A18" s="150"/>
      <c r="B18" s="40" t="s">
        <v>7</v>
      </c>
      <c r="C18" s="9"/>
      <c r="D18" s="10"/>
      <c r="E18" s="30">
        <f>D18-C18</f>
        <v>0</v>
      </c>
      <c r="F18" s="160"/>
    </row>
    <row r="19" spans="1:45" x14ac:dyDescent="0.25">
      <c r="A19" s="150"/>
      <c r="B19" s="40" t="s">
        <v>8</v>
      </c>
      <c r="C19" s="9"/>
      <c r="D19" s="10"/>
      <c r="E19" s="30">
        <f t="shared" si="0"/>
        <v>0</v>
      </c>
      <c r="F19" s="163"/>
    </row>
    <row r="20" spans="1:45" x14ac:dyDescent="0.25">
      <c r="A20" s="150"/>
      <c r="B20" s="40" t="s">
        <v>27</v>
      </c>
      <c r="C20" s="9"/>
      <c r="D20" s="10"/>
      <c r="E20" s="30">
        <f>D20-C20</f>
        <v>0</v>
      </c>
      <c r="F20" s="163"/>
    </row>
    <row r="21" spans="1:45" x14ac:dyDescent="0.25">
      <c r="A21" s="150"/>
      <c r="B21" s="40" t="s">
        <v>28</v>
      </c>
      <c r="C21" s="9"/>
      <c r="D21" s="10"/>
      <c r="E21" s="30">
        <f>D21-C21</f>
        <v>0</v>
      </c>
      <c r="F21" s="163"/>
    </row>
    <row r="22" spans="1:45" x14ac:dyDescent="0.25">
      <c r="A22" s="150"/>
      <c r="B22" s="40" t="s">
        <v>25</v>
      </c>
      <c r="C22" s="9">
        <v>0</v>
      </c>
      <c r="D22" s="10"/>
      <c r="E22" s="30">
        <f>D22-C22</f>
        <v>0</v>
      </c>
      <c r="F22" s="164" t="s">
        <v>211</v>
      </c>
    </row>
    <row r="23" spans="1:45" x14ac:dyDescent="0.25">
      <c r="A23" s="150"/>
      <c r="B23" s="36" t="s">
        <v>78</v>
      </c>
      <c r="C23" s="28">
        <f>-C12-C13-C14-C15-C16-C17-C18-C19-C20-C21-C22</f>
        <v>0</v>
      </c>
      <c r="D23" s="29">
        <f>-D12-D13-D14-D15-D16-D17-D18-D19-D20-D21-D22</f>
        <v>0</v>
      </c>
      <c r="E23" s="30">
        <f>D23-C23</f>
        <v>0</v>
      </c>
      <c r="F23" s="163"/>
    </row>
    <row r="24" spans="1:45" s="11" customFormat="1" x14ac:dyDescent="0.25">
      <c r="A24" s="150"/>
      <c r="B24" s="36" t="s">
        <v>9</v>
      </c>
      <c r="C24" s="28">
        <f>+C8+C9-C12-C13-C14-C15-C16-C17-C18-C19-C20-C21-C22</f>
        <v>0</v>
      </c>
      <c r="D24" s="29">
        <f>+D8+D9-D12-D13-D14-D15-D16-D17-D18-D19-D20-D21-D22</f>
        <v>0</v>
      </c>
      <c r="E24" s="30">
        <f t="shared" si="0"/>
        <v>0</v>
      </c>
      <c r="F24" s="160"/>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x14ac:dyDescent="0.25">
      <c r="A25" s="356" t="s">
        <v>10</v>
      </c>
      <c r="B25" s="319"/>
      <c r="C25" s="12"/>
      <c r="D25" s="13"/>
      <c r="E25" s="14"/>
      <c r="F25" s="162"/>
    </row>
    <row r="26" spans="1:45" x14ac:dyDescent="0.25">
      <c r="A26" s="150"/>
      <c r="B26" s="40" t="s">
        <v>82</v>
      </c>
      <c r="C26" s="28">
        <f>C24*3.07%</f>
        <v>0</v>
      </c>
      <c r="D26" s="29">
        <f>D24*3.07%</f>
        <v>0</v>
      </c>
      <c r="E26" s="30">
        <f>ROUND(D26-C26,2)</f>
        <v>0</v>
      </c>
      <c r="F26" s="165"/>
    </row>
    <row r="27" spans="1:45" x14ac:dyDescent="0.25">
      <c r="A27" s="150"/>
      <c r="B27" s="40" t="s">
        <v>83</v>
      </c>
      <c r="C27" s="9"/>
      <c r="D27" s="10"/>
      <c r="E27" s="30">
        <f>ROUND(D27-C27,2)</f>
        <v>0</v>
      </c>
      <c r="F27" s="166"/>
    </row>
    <row r="28" spans="1:45" x14ac:dyDescent="0.25">
      <c r="A28" s="150"/>
      <c r="B28" s="44" t="s">
        <v>133</v>
      </c>
      <c r="C28" s="9"/>
      <c r="D28" s="10"/>
      <c r="E28" s="30">
        <f>ROUND(D28-C28,2)</f>
        <v>0</v>
      </c>
      <c r="F28" s="166" t="s">
        <v>132</v>
      </c>
    </row>
    <row r="29" spans="1:45" x14ac:dyDescent="0.25">
      <c r="A29" s="150"/>
      <c r="B29" s="41"/>
      <c r="C29" s="12"/>
      <c r="D29" s="13"/>
      <c r="E29" s="14"/>
      <c r="F29" s="162"/>
    </row>
    <row r="30" spans="1:45" x14ac:dyDescent="0.25">
      <c r="A30" s="150"/>
      <c r="B30" s="40" t="s">
        <v>119</v>
      </c>
      <c r="C30" s="9">
        <v>0</v>
      </c>
      <c r="D30" s="10">
        <v>0</v>
      </c>
      <c r="E30" s="30">
        <f>ROUND(D30-C30,2)</f>
        <v>0</v>
      </c>
      <c r="F30" s="166"/>
    </row>
    <row r="31" spans="1:45" x14ac:dyDescent="0.25">
      <c r="A31" s="150"/>
      <c r="B31" s="40" t="s">
        <v>120</v>
      </c>
      <c r="C31" s="28">
        <f>C30*3.07%</f>
        <v>0</v>
      </c>
      <c r="D31" s="29">
        <f>D30*3.07%</f>
        <v>0</v>
      </c>
      <c r="E31" s="30">
        <f>ROUND(D31-C31,2)</f>
        <v>0</v>
      </c>
      <c r="F31" s="166"/>
    </row>
    <row r="32" spans="1:45" s="11" customFormat="1" x14ac:dyDescent="0.25">
      <c r="A32" s="150"/>
      <c r="B32" s="36" t="s">
        <v>128</v>
      </c>
      <c r="C32" s="28">
        <f>SUM(C26+C27+C31)</f>
        <v>0</v>
      </c>
      <c r="D32" s="29">
        <f>SUM(D26+D27+D31)</f>
        <v>0</v>
      </c>
      <c r="E32" s="30">
        <f>D32-C32</f>
        <v>0</v>
      </c>
      <c r="F32" s="166"/>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45" x14ac:dyDescent="0.25">
      <c r="A33" s="161" t="s">
        <v>230</v>
      </c>
      <c r="B33" s="22"/>
      <c r="C33" s="15"/>
      <c r="D33" s="16"/>
      <c r="E33" s="17"/>
      <c r="F33" s="167"/>
    </row>
    <row r="34" spans="1:45" x14ac:dyDescent="0.25">
      <c r="A34" s="150"/>
      <c r="B34" s="42" t="s">
        <v>79</v>
      </c>
      <c r="C34" s="9">
        <v>0</v>
      </c>
      <c r="D34" s="10">
        <v>0</v>
      </c>
      <c r="E34" s="30">
        <f>D34-C34</f>
        <v>0</v>
      </c>
      <c r="F34" s="160"/>
    </row>
    <row r="35" spans="1:45" x14ac:dyDescent="0.25">
      <c r="A35" s="150"/>
      <c r="B35" s="42" t="s">
        <v>139</v>
      </c>
      <c r="C35" s="9">
        <v>0</v>
      </c>
      <c r="D35" s="10">
        <v>0</v>
      </c>
      <c r="E35" s="30">
        <f>D35-C35</f>
        <v>0</v>
      </c>
      <c r="F35" s="160"/>
    </row>
    <row r="36" spans="1:45" x14ac:dyDescent="0.25">
      <c r="A36" s="150"/>
      <c r="B36" s="42" t="s">
        <v>22</v>
      </c>
      <c r="C36" s="9">
        <v>0</v>
      </c>
      <c r="D36" s="10">
        <v>0</v>
      </c>
      <c r="E36" s="30">
        <f>D36-C36</f>
        <v>0</v>
      </c>
      <c r="F36" s="160"/>
    </row>
    <row r="37" spans="1:45" x14ac:dyDescent="0.25">
      <c r="A37" s="150"/>
      <c r="B37" s="43" t="s">
        <v>15</v>
      </c>
      <c r="C37" s="26"/>
      <c r="D37" s="27"/>
      <c r="E37" s="37">
        <f>D37-C37</f>
        <v>0</v>
      </c>
      <c r="F37" s="168"/>
    </row>
    <row r="38" spans="1:45" s="11" customFormat="1" ht="15.75" thickBot="1" x14ac:dyDescent="0.3">
      <c r="A38" s="150"/>
      <c r="B38" s="38" t="s">
        <v>131</v>
      </c>
      <c r="C38" s="51">
        <f>+C28+C32+C34+C35+C36+C37</f>
        <v>0</v>
      </c>
      <c r="D38" s="32">
        <f>+D28+D32+D34+D35+D36+D37</f>
        <v>0</v>
      </c>
      <c r="E38" s="32">
        <f>+E28+E32+E34+E35+E36+E37</f>
        <v>0</v>
      </c>
      <c r="F38" s="169"/>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s="11" customFormat="1" ht="15.75" thickBot="1" x14ac:dyDescent="0.3">
      <c r="A39" s="150"/>
      <c r="B39" s="50" t="s">
        <v>147</v>
      </c>
      <c r="C39" s="52">
        <v>0</v>
      </c>
      <c r="D39" s="54">
        <f>C39</f>
        <v>0</v>
      </c>
      <c r="E39" s="32">
        <f>C41</f>
        <v>0</v>
      </c>
      <c r="F39" s="169" t="s">
        <v>147</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s="11" customFormat="1" ht="15.75" thickBot="1" x14ac:dyDescent="0.3">
      <c r="A40" s="150"/>
      <c r="B40" s="31" t="s">
        <v>148</v>
      </c>
      <c r="C40" s="53"/>
      <c r="D40" s="55"/>
      <c r="E40" s="54">
        <f>D40</f>
        <v>0</v>
      </c>
      <c r="F40" s="169" t="s">
        <v>148</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s="11" customFormat="1" ht="15.75" thickBot="1" x14ac:dyDescent="0.3">
      <c r="A41" s="150"/>
      <c r="B41" s="34" t="s">
        <v>118</v>
      </c>
      <c r="C41" s="35">
        <f>+C38-C39</f>
        <v>0</v>
      </c>
      <c r="D41" s="56">
        <f>+D38-D39-D40</f>
        <v>0</v>
      </c>
      <c r="E41" s="58">
        <f>E38+E39-E40</f>
        <v>0</v>
      </c>
      <c r="F41" s="170" t="s">
        <v>149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s="11" customFormat="1" x14ac:dyDescent="0.25">
      <c r="A42" s="150"/>
      <c r="B42" s="132"/>
      <c r="C42" s="97"/>
      <c r="D42" s="97"/>
      <c r="E42" s="97"/>
      <c r="F42" s="171"/>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x14ac:dyDescent="0.25">
      <c r="A43" s="150"/>
      <c r="B43" s="307" t="s">
        <v>74</v>
      </c>
      <c r="C43" s="307"/>
      <c r="D43" s="307"/>
      <c r="E43" s="307"/>
      <c r="F43" s="357"/>
    </row>
    <row r="44" spans="1:45" ht="15.75" thickBot="1" x14ac:dyDescent="0.3">
      <c r="A44" s="172"/>
      <c r="B44" s="173"/>
      <c r="C44" s="174"/>
      <c r="D44" s="174"/>
      <c r="E44" s="174"/>
      <c r="F44" s="175"/>
    </row>
    <row r="45" spans="1:45" x14ac:dyDescent="0.25">
      <c r="A45" s="143" t="s">
        <v>29</v>
      </c>
      <c r="B45" s="144"/>
      <c r="C45" s="145"/>
      <c r="D45" s="146"/>
      <c r="E45" s="146"/>
      <c r="F45" s="147"/>
    </row>
    <row r="46" spans="1:45" x14ac:dyDescent="0.25">
      <c r="A46" s="148"/>
      <c r="B46" s="298" t="s">
        <v>21</v>
      </c>
      <c r="C46" s="299"/>
      <c r="D46" s="300" t="s">
        <v>18</v>
      </c>
      <c r="E46" s="301"/>
      <c r="F46" s="350"/>
    </row>
    <row r="47" spans="1:45" x14ac:dyDescent="0.25">
      <c r="A47" s="148" t="s">
        <v>19</v>
      </c>
      <c r="B47" s="45" t="s">
        <v>214</v>
      </c>
      <c r="C47" s="59">
        <v>1</v>
      </c>
      <c r="D47" s="303" t="s">
        <v>214</v>
      </c>
      <c r="E47" s="304"/>
      <c r="F47" s="149">
        <f>C47</f>
        <v>1</v>
      </c>
    </row>
    <row r="48" spans="1:45" x14ac:dyDescent="0.25">
      <c r="A48" s="148" t="s">
        <v>20</v>
      </c>
      <c r="B48" s="45" t="s">
        <v>145</v>
      </c>
      <c r="C48" s="59">
        <v>1</v>
      </c>
      <c r="D48" s="303" t="s">
        <v>145</v>
      </c>
      <c r="E48" s="304"/>
      <c r="F48" s="149">
        <f>C48</f>
        <v>1</v>
      </c>
    </row>
    <row r="49" spans="1:6" x14ac:dyDescent="0.25">
      <c r="A49" s="150"/>
      <c r="B49" s="46" t="s">
        <v>30</v>
      </c>
      <c r="C49" s="96">
        <f>+C48-C47</f>
        <v>0</v>
      </c>
      <c r="D49" s="305" t="s">
        <v>30</v>
      </c>
      <c r="E49" s="306"/>
      <c r="F49" s="151">
        <f>+F48-F47</f>
        <v>0</v>
      </c>
    </row>
    <row r="50" spans="1:6" x14ac:dyDescent="0.25">
      <c r="A50" s="150"/>
      <c r="B50" s="46" t="s">
        <v>146</v>
      </c>
      <c r="C50" s="95">
        <v>0.14000000000000001</v>
      </c>
      <c r="D50" s="305" t="s">
        <v>146</v>
      </c>
      <c r="E50" s="306"/>
      <c r="F50" s="152">
        <v>0.14000000000000001</v>
      </c>
    </row>
    <row r="51" spans="1:6" ht="15.75" thickBot="1" x14ac:dyDescent="0.3">
      <c r="A51" s="153"/>
      <c r="B51" s="154" t="s">
        <v>17</v>
      </c>
      <c r="C51" s="155">
        <f>C32*C50/365*C49</f>
        <v>0</v>
      </c>
      <c r="D51" s="348" t="s">
        <v>17</v>
      </c>
      <c r="E51" s="349"/>
      <c r="F51" s="156">
        <f>D32*F50/365*F49</f>
        <v>0</v>
      </c>
    </row>
    <row r="52" spans="1:6" x14ac:dyDescent="0.25">
      <c r="B52" s="3"/>
      <c r="C52" s="1"/>
      <c r="D52" s="1"/>
      <c r="E52" s="1"/>
      <c r="F52" s="2"/>
    </row>
    <row r="53" spans="1:6" x14ac:dyDescent="0.25">
      <c r="B53" s="3"/>
      <c r="C53" s="1"/>
      <c r="D53" s="1"/>
      <c r="E53" s="1"/>
      <c r="F53" s="2"/>
    </row>
    <row r="54" spans="1:6" x14ac:dyDescent="0.25">
      <c r="B54" s="3"/>
      <c r="C54" s="1"/>
      <c r="D54" s="1"/>
      <c r="E54" s="1"/>
      <c r="F54" s="2"/>
    </row>
    <row r="55" spans="1:6" x14ac:dyDescent="0.25">
      <c r="B55" s="3"/>
      <c r="C55" s="1"/>
      <c r="D55" s="1"/>
      <c r="E55" s="1"/>
      <c r="F55" s="2"/>
    </row>
    <row r="56" spans="1:6" x14ac:dyDescent="0.25">
      <c r="B56" s="3"/>
      <c r="C56" s="1"/>
      <c r="D56" s="1"/>
      <c r="E56" s="1"/>
      <c r="F56" s="2"/>
    </row>
    <row r="57" spans="1:6" x14ac:dyDescent="0.25">
      <c r="B57" s="3"/>
      <c r="C57" s="1"/>
      <c r="D57" s="1"/>
      <c r="E57" s="1"/>
      <c r="F57" s="2"/>
    </row>
    <row r="58" spans="1:6" x14ac:dyDescent="0.25">
      <c r="B58" s="3"/>
      <c r="C58" s="1"/>
      <c r="D58" s="1"/>
      <c r="E58" s="1"/>
      <c r="F58" s="2"/>
    </row>
    <row r="59" spans="1:6" x14ac:dyDescent="0.25">
      <c r="B59" s="3"/>
      <c r="C59" s="1"/>
      <c r="D59" s="1"/>
      <c r="E59" s="1"/>
      <c r="F59" s="2"/>
    </row>
    <row r="60" spans="1:6" x14ac:dyDescent="0.25">
      <c r="B60" s="3"/>
      <c r="C60" s="1"/>
      <c r="D60" s="1"/>
      <c r="E60" s="1"/>
      <c r="F60" s="2"/>
    </row>
    <row r="61" spans="1:6" x14ac:dyDescent="0.25">
      <c r="B61" s="3"/>
      <c r="C61" s="1"/>
      <c r="D61" s="1"/>
      <c r="E61" s="1"/>
      <c r="F61" s="2"/>
    </row>
    <row r="62" spans="1:6" x14ac:dyDescent="0.25">
      <c r="B62" s="3"/>
      <c r="C62" s="1"/>
      <c r="D62" s="1"/>
      <c r="E62" s="1"/>
      <c r="F62" s="2"/>
    </row>
    <row r="63" spans="1:6" x14ac:dyDescent="0.25">
      <c r="B63" s="3"/>
      <c r="C63" s="1"/>
      <c r="D63" s="1"/>
      <c r="E63" s="1"/>
      <c r="F63" s="2"/>
    </row>
    <row r="64" spans="1:6" x14ac:dyDescent="0.25">
      <c r="B64" s="3"/>
      <c r="C64" s="1"/>
      <c r="D64" s="1"/>
      <c r="E64" s="1"/>
      <c r="F64" s="2"/>
    </row>
    <row r="65" spans="2:6" x14ac:dyDescent="0.25">
      <c r="B65" s="3"/>
      <c r="C65" s="1"/>
      <c r="D65" s="1"/>
      <c r="E65" s="1"/>
      <c r="F65" s="2"/>
    </row>
    <row r="66" spans="2:6" x14ac:dyDescent="0.25">
      <c r="B66" s="3"/>
      <c r="C66" s="1"/>
      <c r="D66" s="1"/>
      <c r="E66" s="1"/>
      <c r="F66" s="2"/>
    </row>
    <row r="67" spans="2:6" x14ac:dyDescent="0.25">
      <c r="B67" s="3"/>
      <c r="C67" s="1"/>
      <c r="D67" s="1"/>
      <c r="E67" s="1"/>
      <c r="F67" s="2"/>
    </row>
    <row r="68" spans="2:6" x14ac:dyDescent="0.25">
      <c r="B68" s="3"/>
      <c r="C68" s="1"/>
      <c r="D68" s="1"/>
      <c r="E68" s="1"/>
      <c r="F68" s="2"/>
    </row>
    <row r="69" spans="2:6" x14ac:dyDescent="0.25">
      <c r="B69" s="3"/>
      <c r="C69" s="1"/>
      <c r="D69" s="1"/>
      <c r="E69" s="1"/>
      <c r="F69" s="2"/>
    </row>
    <row r="70" spans="2:6" x14ac:dyDescent="0.25">
      <c r="B70" s="3"/>
      <c r="C70" s="1"/>
      <c r="D70" s="1"/>
      <c r="E70" s="1"/>
      <c r="F70" s="2"/>
    </row>
    <row r="71" spans="2:6" x14ac:dyDescent="0.25">
      <c r="B71" s="3"/>
      <c r="C71" s="1"/>
      <c r="D71" s="1"/>
      <c r="E71" s="1"/>
      <c r="F71" s="2"/>
    </row>
    <row r="72" spans="2:6" x14ac:dyDescent="0.25">
      <c r="B72" s="3"/>
      <c r="C72" s="1"/>
      <c r="D72" s="1"/>
      <c r="E72" s="1"/>
      <c r="F72" s="2"/>
    </row>
    <row r="73" spans="2:6" x14ac:dyDescent="0.25">
      <c r="B73" s="3"/>
      <c r="C73" s="1"/>
      <c r="D73" s="1"/>
      <c r="E73" s="1"/>
      <c r="F73" s="2"/>
    </row>
    <row r="74" spans="2:6" x14ac:dyDescent="0.25">
      <c r="B74" s="3"/>
      <c r="C74" s="1"/>
      <c r="D74" s="1"/>
      <c r="E74" s="1"/>
      <c r="F74" s="2"/>
    </row>
    <row r="75" spans="2:6" x14ac:dyDescent="0.25">
      <c r="B75" s="3"/>
      <c r="C75" s="1"/>
      <c r="D75" s="1"/>
      <c r="E75" s="1"/>
      <c r="F75" s="2"/>
    </row>
    <row r="76" spans="2:6" x14ac:dyDescent="0.25">
      <c r="B76" s="3"/>
      <c r="C76" s="1"/>
      <c r="D76" s="1"/>
      <c r="E76" s="1"/>
      <c r="F76" s="2"/>
    </row>
    <row r="77" spans="2:6" x14ac:dyDescent="0.25">
      <c r="B77" s="3"/>
      <c r="C77" s="1"/>
      <c r="D77" s="1"/>
      <c r="E77" s="1"/>
      <c r="F77" s="2"/>
    </row>
    <row r="78" spans="2:6" x14ac:dyDescent="0.25">
      <c r="B78" s="3"/>
      <c r="C78" s="1"/>
      <c r="D78" s="1"/>
      <c r="E78" s="1"/>
      <c r="F78" s="2"/>
    </row>
    <row r="79" spans="2:6" x14ac:dyDescent="0.25">
      <c r="B79" s="3"/>
      <c r="C79" s="1"/>
      <c r="D79" s="1"/>
      <c r="E79" s="1"/>
      <c r="F79" s="2"/>
    </row>
    <row r="80" spans="2:6" x14ac:dyDescent="0.25">
      <c r="B80" s="3"/>
      <c r="C80" s="1"/>
      <c r="D80" s="1"/>
      <c r="E80" s="1"/>
      <c r="F80" s="2"/>
    </row>
    <row r="81" spans="2:6" x14ac:dyDescent="0.25">
      <c r="B81" s="3"/>
      <c r="C81" s="1"/>
      <c r="D81" s="1"/>
      <c r="E81" s="1"/>
      <c r="F81" s="2"/>
    </row>
    <row r="82" spans="2:6" x14ac:dyDescent="0.25">
      <c r="B82" s="3"/>
      <c r="C82" s="1"/>
      <c r="D82" s="1"/>
      <c r="E82" s="1"/>
      <c r="F82" s="2"/>
    </row>
    <row r="83" spans="2:6" x14ac:dyDescent="0.25">
      <c r="B83" s="3"/>
      <c r="C83" s="1"/>
      <c r="D83" s="1"/>
      <c r="E83" s="1"/>
      <c r="F83" s="2"/>
    </row>
    <row r="84" spans="2:6" x14ac:dyDescent="0.25">
      <c r="B84" s="3"/>
      <c r="C84" s="1"/>
      <c r="D84" s="1"/>
      <c r="E84" s="1"/>
      <c r="F84" s="2"/>
    </row>
    <row r="85" spans="2:6" x14ac:dyDescent="0.25">
      <c r="B85" s="3"/>
      <c r="C85" s="1"/>
      <c r="D85" s="1"/>
      <c r="E85" s="1"/>
      <c r="F85" s="2"/>
    </row>
    <row r="86" spans="2:6" x14ac:dyDescent="0.25">
      <c r="B86" s="3"/>
      <c r="C86" s="1"/>
      <c r="D86" s="1"/>
      <c r="E86" s="1"/>
      <c r="F86" s="2"/>
    </row>
    <row r="87" spans="2:6" x14ac:dyDescent="0.25">
      <c r="B87" s="3"/>
      <c r="C87" s="1"/>
      <c r="D87" s="1"/>
      <c r="E87" s="1"/>
      <c r="F87" s="2"/>
    </row>
    <row r="88" spans="2:6" x14ac:dyDescent="0.25">
      <c r="B88" s="3"/>
      <c r="C88" s="1"/>
      <c r="D88" s="1"/>
      <c r="E88" s="1"/>
      <c r="F88" s="2"/>
    </row>
    <row r="89" spans="2:6" x14ac:dyDescent="0.25">
      <c r="B89" s="3"/>
      <c r="C89" s="1"/>
      <c r="D89" s="1"/>
      <c r="E89" s="1"/>
      <c r="F89" s="2"/>
    </row>
    <row r="90" spans="2:6" x14ac:dyDescent="0.25">
      <c r="B90" s="3"/>
      <c r="C90" s="1"/>
      <c r="D90" s="1"/>
      <c r="E90" s="1"/>
      <c r="F90" s="2"/>
    </row>
    <row r="91" spans="2:6" x14ac:dyDescent="0.25">
      <c r="B91" s="3"/>
      <c r="C91" s="1"/>
      <c r="D91" s="1"/>
      <c r="E91" s="1"/>
      <c r="F91" s="2"/>
    </row>
    <row r="92" spans="2:6" x14ac:dyDescent="0.25">
      <c r="B92" s="3"/>
      <c r="C92" s="1"/>
      <c r="D92" s="1"/>
      <c r="E92" s="1"/>
      <c r="F92" s="2"/>
    </row>
    <row r="93" spans="2:6" x14ac:dyDescent="0.25">
      <c r="B93" s="3"/>
      <c r="C93" s="1"/>
      <c r="D93" s="1"/>
      <c r="E93" s="1"/>
      <c r="F93" s="2"/>
    </row>
    <row r="94" spans="2:6" x14ac:dyDescent="0.25">
      <c r="B94" s="3"/>
      <c r="C94" s="1"/>
      <c r="D94" s="1"/>
      <c r="E94" s="1"/>
      <c r="F94" s="2"/>
    </row>
    <row r="95" spans="2:6" x14ac:dyDescent="0.25">
      <c r="B95" s="3"/>
      <c r="C95" s="1"/>
      <c r="D95" s="1"/>
      <c r="E95" s="1"/>
      <c r="F95" s="2"/>
    </row>
    <row r="96" spans="2:6" x14ac:dyDescent="0.25">
      <c r="B96" s="3"/>
      <c r="C96" s="1"/>
      <c r="D96" s="1"/>
      <c r="E96" s="1"/>
      <c r="F96" s="2"/>
    </row>
    <row r="97" spans="2:6" x14ac:dyDescent="0.25">
      <c r="B97" s="3"/>
      <c r="C97" s="1"/>
      <c r="D97" s="1"/>
      <c r="E97" s="1"/>
      <c r="F97" s="2"/>
    </row>
    <row r="98" spans="2:6" x14ac:dyDescent="0.25">
      <c r="B98" s="3"/>
      <c r="C98" s="1"/>
      <c r="D98" s="1"/>
      <c r="E98" s="1"/>
      <c r="F98" s="2"/>
    </row>
    <row r="99" spans="2:6" x14ac:dyDescent="0.25">
      <c r="B99" s="3"/>
      <c r="C99" s="1"/>
      <c r="D99" s="1"/>
      <c r="E99" s="1"/>
      <c r="F99" s="2"/>
    </row>
    <row r="100" spans="2:6" x14ac:dyDescent="0.25">
      <c r="B100" s="3"/>
      <c r="C100" s="1"/>
      <c r="D100" s="1"/>
      <c r="E100" s="1"/>
      <c r="F100" s="2"/>
    </row>
    <row r="101" spans="2:6" x14ac:dyDescent="0.25">
      <c r="B101" s="3"/>
      <c r="C101" s="1"/>
      <c r="D101" s="1"/>
      <c r="E101" s="1"/>
      <c r="F101" s="2"/>
    </row>
    <row r="102" spans="2:6" x14ac:dyDescent="0.25">
      <c r="B102" s="3"/>
      <c r="C102" s="1"/>
      <c r="D102" s="1"/>
      <c r="E102" s="1"/>
      <c r="F102" s="2"/>
    </row>
    <row r="103" spans="2:6" x14ac:dyDescent="0.25">
      <c r="B103" s="3"/>
      <c r="C103" s="1"/>
      <c r="D103" s="1"/>
      <c r="E103" s="1"/>
      <c r="F103" s="2"/>
    </row>
    <row r="104" spans="2:6" x14ac:dyDescent="0.25">
      <c r="B104" s="3"/>
      <c r="C104" s="1"/>
      <c r="D104" s="1"/>
      <c r="E104" s="1"/>
      <c r="F104" s="2"/>
    </row>
    <row r="105" spans="2:6" x14ac:dyDescent="0.25">
      <c r="B105" s="3"/>
      <c r="C105" s="1"/>
      <c r="D105" s="1"/>
      <c r="E105" s="1"/>
      <c r="F105" s="2"/>
    </row>
    <row r="106" spans="2:6" x14ac:dyDescent="0.25">
      <c r="B106" s="3"/>
      <c r="C106" s="1"/>
      <c r="D106" s="1"/>
      <c r="E106" s="1"/>
      <c r="F106" s="2"/>
    </row>
    <row r="107" spans="2:6" x14ac:dyDescent="0.25">
      <c r="B107" s="3"/>
      <c r="C107" s="1"/>
      <c r="D107" s="1"/>
      <c r="E107" s="1"/>
      <c r="F107" s="2"/>
    </row>
    <row r="108" spans="2:6" x14ac:dyDescent="0.25">
      <c r="B108" s="3"/>
      <c r="C108" s="1"/>
      <c r="D108" s="1"/>
      <c r="E108" s="1"/>
      <c r="F108" s="2"/>
    </row>
    <row r="109" spans="2:6" x14ac:dyDescent="0.25">
      <c r="B109" s="3"/>
      <c r="C109" s="1"/>
      <c r="D109" s="1"/>
      <c r="E109" s="1"/>
      <c r="F109" s="2"/>
    </row>
    <row r="110" spans="2:6" x14ac:dyDescent="0.25">
      <c r="B110" s="3"/>
      <c r="C110" s="1"/>
      <c r="D110" s="1"/>
      <c r="E110" s="1"/>
      <c r="F110" s="2"/>
    </row>
    <row r="111" spans="2:6" x14ac:dyDescent="0.25">
      <c r="B111" s="3"/>
      <c r="C111" s="1"/>
      <c r="D111" s="1"/>
      <c r="E111" s="1"/>
      <c r="F111" s="2"/>
    </row>
    <row r="112" spans="2:6" x14ac:dyDescent="0.25">
      <c r="B112" s="3"/>
      <c r="C112" s="1"/>
      <c r="D112" s="1"/>
      <c r="E112" s="1"/>
      <c r="F112" s="2"/>
    </row>
    <row r="113" spans="2:6" x14ac:dyDescent="0.25">
      <c r="B113" s="3"/>
      <c r="C113" s="1"/>
      <c r="D113" s="1"/>
      <c r="E113" s="1"/>
      <c r="F113" s="2"/>
    </row>
    <row r="114" spans="2:6" x14ac:dyDescent="0.25">
      <c r="B114" s="3"/>
      <c r="C114" s="1"/>
      <c r="D114" s="1"/>
      <c r="E114" s="1"/>
      <c r="F114" s="2"/>
    </row>
    <row r="115" spans="2:6" x14ac:dyDescent="0.25">
      <c r="B115" s="3"/>
      <c r="C115" s="1"/>
      <c r="D115" s="1"/>
      <c r="E115" s="1"/>
      <c r="F115" s="2"/>
    </row>
    <row r="116" spans="2:6" x14ac:dyDescent="0.25">
      <c r="B116" s="3"/>
      <c r="C116" s="1"/>
      <c r="D116" s="1"/>
      <c r="E116" s="1"/>
      <c r="F116" s="2"/>
    </row>
    <row r="117" spans="2:6" x14ac:dyDescent="0.25">
      <c r="B117" s="3"/>
      <c r="C117" s="1"/>
      <c r="D117" s="1"/>
      <c r="E117" s="1"/>
      <c r="F117" s="2"/>
    </row>
  </sheetData>
  <sheetProtection algorithmName="SHA-512" hashValue="IdPYY73LBukGLYpuZfswwJCfVvujSR/iYjTiW3/jcWOh5Ubkm6jaKgJYCSI0WH5dG0Q0otxZP2QiF7kL4gt0sg==" saltValue="LGQVt4c1ayczsYTIgMLD0Q==" spinCount="100000" sheet="1" objects="1" scenarios="1"/>
  <protectedRanges>
    <protectedRange password="EFB0" sqref="B48" name="Range2"/>
    <protectedRange password="EFB0" sqref="B47" name="Range1"/>
  </protectedRanges>
  <mergeCells count="13">
    <mergeCell ref="B46:C46"/>
    <mergeCell ref="D46:F46"/>
    <mergeCell ref="A1:B2"/>
    <mergeCell ref="A6:B6"/>
    <mergeCell ref="A11:B11"/>
    <mergeCell ref="A25:B25"/>
    <mergeCell ref="B43:F43"/>
    <mergeCell ref="F1:F5"/>
    <mergeCell ref="D47:E47"/>
    <mergeCell ref="D48:E48"/>
    <mergeCell ref="D49:E49"/>
    <mergeCell ref="D50:E50"/>
    <mergeCell ref="D51:E51"/>
  </mergeCells>
  <pageMargins left="0.7" right="0.7" top="0.75" bottom="0.75" header="0.3" footer="0.3"/>
  <pageSetup scale="7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SIGNATURE PAGE</vt:lpstr>
      <vt:lpstr>Schedule C for ALL YEARS</vt:lpstr>
      <vt:lpstr>2025 Amended Return Worksheet</vt:lpstr>
      <vt:lpstr>2025 Retail Marijuana</vt:lpstr>
      <vt:lpstr>2025 Special Taxes to Amend</vt:lpstr>
      <vt:lpstr>2024 Amended Return Worksheet</vt:lpstr>
      <vt:lpstr>2024 Special Taxes to Amend</vt:lpstr>
      <vt:lpstr>2023 Amended Return Worksheet</vt:lpstr>
      <vt:lpstr>2023 Special Taxes to Amend</vt:lpstr>
      <vt:lpstr>2022 Amended Return Worksheet</vt:lpstr>
      <vt:lpstr>2022 Special Taxes to Amend</vt:lpstr>
    </vt:vector>
  </TitlesOfParts>
  <Company>City of Colorado Springs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sfreier</dc:creator>
  <cp:lastModifiedBy>Sexton, Mary</cp:lastModifiedBy>
  <cp:lastPrinted>2024-04-19T17:30:29Z</cp:lastPrinted>
  <dcterms:created xsi:type="dcterms:W3CDTF">2013-05-20T13:23:46Z</dcterms:created>
  <dcterms:modified xsi:type="dcterms:W3CDTF">2025-06-24T14:36:30Z</dcterms:modified>
</cp:coreProperties>
</file>